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DIO'!$A$2:$H$27</definedName>
    <definedName name="_xlnm.Print_Area" localSheetId="1">'PLAN PRIHODA'!$A$32:$J$46</definedName>
    <definedName name="_xlnm.Print_Area" localSheetId="2">'PLAN RASHODA I IZDATAKA'!$A$1:$N$46</definedName>
  </definedNames>
  <calcPr fullCalcOnLoad="1"/>
</workbook>
</file>

<file path=xl/sharedStrings.xml><?xml version="1.0" encoding="utf-8"?>
<sst xmlns="http://schemas.openxmlformats.org/spreadsheetml/2006/main" count="127" uniqueCount="96">
  <si>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</si>
  <si>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</si>
  <si>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</si>
  <si>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</si>
  <si>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</si>
  <si>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</si>
  <si>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</si>
  <si>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</si>
  <si>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</si>
  <si>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</si>
  <si>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Vlastiti prihodi</t>
  </si>
  <si>
    <t>Ukupno (po izvorima)</t>
  </si>
  <si>
    <t>PLAN RASHODA I IZDATAKA</t>
  </si>
  <si>
    <t>Šifra</t>
  </si>
  <si>
    <t>Naziv</t>
  </si>
  <si>
    <t>Rashodi za zaposlene</t>
  </si>
  <si>
    <t>Ostali rashodi za zaposlene</t>
  </si>
  <si>
    <t>Materijalni rashodi</t>
  </si>
  <si>
    <t>Financijski 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</si>
  <si>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</si>
  <si>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</si>
  <si>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</si>
  <si>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</si>
  <si>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</si>
  <si>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</si>
  <si>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</si>
  <si>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</si>
  <si>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</si>
  <si>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</si>
  <si>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</si>
  <si>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</si>
  <si>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</si>
  <si>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</si>
  <si>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</si>
  <si>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</si>
  <si>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</si>
  <si>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</si>
  <si>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</si>
  <si>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2022.</t>
  </si>
  <si>
    <t>Ukupno prihodi i primici za 2022.</t>
  </si>
  <si>
    <t>Oznaka                           rač. iz                                      računskog                                         plana</t>
  </si>
  <si>
    <t>Opći prihodi i primici 24</t>
  </si>
  <si>
    <t>Vlastiti prihodi      71</t>
  </si>
  <si>
    <t>Prihodi za posebne namjene-Marenda učenika     445</t>
  </si>
  <si>
    <t>Donacije                31</t>
  </si>
  <si>
    <t>Pomoćnici u nastavi -                   11</t>
  </si>
  <si>
    <t>Stručno osposobljavanje - HZZ                          23</t>
  </si>
  <si>
    <t>Natjecanja-županija              22</t>
  </si>
  <si>
    <t>Prihodi za posebne namjene - uč.marenda, osig.uč.</t>
  </si>
  <si>
    <t>Ostale pomoći - HZZ stručno osposob.</t>
  </si>
  <si>
    <t xml:space="preserve">Donacije  </t>
  </si>
  <si>
    <t>PROJEKCIJA PLANA ZA 2021.</t>
  </si>
  <si>
    <t>Program</t>
  </si>
  <si>
    <t>A</t>
  </si>
  <si>
    <t>Naziv aktivnosti</t>
  </si>
  <si>
    <t>RASHODI POSLOVANJA</t>
  </si>
  <si>
    <t>Plaće (Bruto) za redovan rad</t>
  </si>
  <si>
    <t>Doprinosi za zdravstveno osiguranje</t>
  </si>
  <si>
    <t>Službena putovanja</t>
  </si>
  <si>
    <t>Stručna usavršavanja zaposlenika</t>
  </si>
  <si>
    <t>Uredski materijal i ostali mat. rashodi</t>
  </si>
  <si>
    <t>Energija</t>
  </si>
  <si>
    <t>Mat. za tekuće i invest. održavanje</t>
  </si>
  <si>
    <t>Sitni inventar</t>
  </si>
  <si>
    <t>Službena, radna i zašt. odjeća i obuća</t>
  </si>
  <si>
    <t>Usluge telefona, pošte i prijevoza</t>
  </si>
  <si>
    <t>Usluge tekućeg i invest. održavanja</t>
  </si>
  <si>
    <t>Komunalne usluge</t>
  </si>
  <si>
    <t>Zdravstvene i veterinarske usluge</t>
  </si>
  <si>
    <t>Intelektualne i osobne usluge</t>
  </si>
  <si>
    <t>Računalne usluge</t>
  </si>
  <si>
    <t xml:space="preserve">Ostale usluge </t>
  </si>
  <si>
    <t>Naknade trošk. osobama izvan rad.odn.</t>
  </si>
  <si>
    <t>Premije osiguranja</t>
  </si>
  <si>
    <t>Reprezentacija</t>
  </si>
  <si>
    <t>Članarine</t>
  </si>
  <si>
    <t xml:space="preserve">Ostale nespom.rashodi </t>
  </si>
  <si>
    <t>Uredska oprema i namještaj</t>
  </si>
  <si>
    <t>OŠ BRODARICA</t>
  </si>
  <si>
    <t>Naknada za prijevoz</t>
  </si>
  <si>
    <t>Ostale nakn.trošk.zaposlenima</t>
  </si>
  <si>
    <t>EU PROJEKTI I PREHRANA IZVOR 26</t>
  </si>
  <si>
    <t>Pomoćnici u nastavi - grad</t>
  </si>
  <si>
    <t>Opći prihodi i primici           GRAD ŠIBENIK</t>
  </si>
  <si>
    <t>Županijski prihodi</t>
  </si>
  <si>
    <t>Zatezne kamate</t>
  </si>
  <si>
    <t xml:space="preserve">Uređaji,strojevi i oprema </t>
  </si>
  <si>
    <t>PRIJEDLOG PLANA ZA 2020.</t>
  </si>
  <si>
    <t>PROJEKCIJA PLANA ZA 2022.</t>
  </si>
  <si>
    <t>Materijal i sirovine</t>
  </si>
  <si>
    <t>Pomoći iz državnog proračuna-Plaće, Drž.natjec.                21</t>
  </si>
  <si>
    <t>EU projekti ERASMUS+Projekt prehrane               26</t>
  </si>
  <si>
    <t>5.365.000 +70.000</t>
  </si>
  <si>
    <t>5.365.000 + 70.000</t>
  </si>
  <si>
    <t>Pristojbe i naknade</t>
  </si>
  <si>
    <t>Pomoći MZO-agencija,ŽSV, drž.natjecanja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</si>
</sst>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00206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0" fontId="53" fillId="0" borderId="0">
      <alignment/>
      <protection/>
    </xf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8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3" fontId="33" fillId="0" borderId="20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3" fontId="33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>
      <alignment horizontal="right"/>
    </xf>
    <xf numFmtId="3" fontId="33" fillId="48" borderId="19" xfId="0" applyNumberFormat="1" applyFont="1" applyFill="1" applyBorder="1" applyAlignment="1" quotePrefix="1">
      <alignment horizontal="right"/>
    </xf>
    <xf numFmtId="3" fontId="33" fillId="48" borderId="20" xfId="0" applyNumberFormat="1" applyFont="1" applyFill="1" applyBorder="1" applyAlignment="1" applyProtection="1">
      <alignment horizontal="right" wrapText="1"/>
      <protection/>
    </xf>
    <xf numFmtId="3" fontId="33" fillId="7" borderId="19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" fontId="21" fillId="0" borderId="24" xfId="0" applyNumberFormat="1" applyFont="1" applyBorder="1" applyAlignment="1">
      <alignment horizontal="left" wrapText="1"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/>
    </xf>
    <xf numFmtId="3" fontId="21" fillId="0" borderId="26" xfId="0" applyNumberFormat="1" applyFont="1" applyBorder="1" applyAlignment="1">
      <alignment horizont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0" fontId="41" fillId="0" borderId="40" xfId="0" applyFont="1" applyBorder="1" applyAlignment="1">
      <alignment horizontal="center" vertical="center" wrapText="1"/>
    </xf>
    <xf numFmtId="3" fontId="67" fillId="0" borderId="31" xfId="0" applyNumberFormat="1" applyFont="1" applyBorder="1" applyAlignment="1">
      <alignment/>
    </xf>
    <xf numFmtId="3" fontId="67" fillId="0" borderId="30" xfId="0" applyNumberFormat="1" applyFont="1" applyBorder="1" applyAlignment="1">
      <alignment/>
    </xf>
    <xf numFmtId="0" fontId="41" fillId="0" borderId="39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2" fillId="34" borderId="18" xfId="0" applyNumberFormat="1" applyFont="1" applyFill="1" applyBorder="1" applyAlignment="1" applyProtection="1">
      <alignment horizontal="center" vertical="center" wrapText="1"/>
      <protection/>
    </xf>
    <xf numFmtId="3" fontId="26" fillId="34" borderId="20" xfId="0" applyNumberFormat="1" applyFont="1" applyFill="1" applyBorder="1" applyAlignment="1" applyProtection="1">
      <alignment horizontal="center" vertical="center" wrapText="1"/>
      <protection/>
    </xf>
    <xf numFmtId="3" fontId="42" fillId="34" borderId="2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3" fontId="26" fillId="0" borderId="0" xfId="0" applyNumberFormat="1" applyFont="1" applyFill="1" applyBorder="1" applyAlignment="1" applyProtection="1">
      <alignment horizontal="center"/>
      <protection/>
    </xf>
    <xf numFmtId="0" fontId="6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3" fontId="23" fillId="34" borderId="0" xfId="0" applyNumberFormat="1" applyFont="1" applyFill="1" applyBorder="1" applyAlignment="1" applyProtection="1">
      <alignment/>
      <protection/>
    </xf>
    <xf numFmtId="0" fontId="42" fillId="34" borderId="0" xfId="0" applyNumberFormat="1" applyFont="1" applyFill="1" applyBorder="1" applyAlignment="1" applyProtection="1">
      <alignment horizontal="center" vertical="center" wrapText="1"/>
      <protection/>
    </xf>
    <xf numFmtId="3" fontId="26" fillId="34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3" fontId="43" fillId="0" borderId="30" xfId="0" applyNumberFormat="1" applyFont="1" applyBorder="1" applyAlignment="1">
      <alignment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18" xfId="0" applyNumberFormat="1" applyFont="1" applyFill="1" applyBorder="1" applyAlignment="1" applyProtection="1">
      <alignment horizontal="left" wrapText="1"/>
      <protection/>
    </xf>
    <xf numFmtId="0" fontId="33" fillId="48" borderId="43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43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4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0" fontId="36" fillId="0" borderId="44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27" fillId="0" borderId="47" xfId="0" applyNumberFormat="1" applyFont="1" applyFill="1" applyBorder="1" applyAlignment="1" applyProtection="1" quotePrefix="1">
      <alignment horizontal="left" wrapText="1"/>
      <protection/>
    </xf>
    <xf numFmtId="0" fontId="34" fillId="0" borderId="47" xfId="0" applyNumberFormat="1" applyFont="1" applyFill="1" applyBorder="1" applyAlignment="1" applyProtection="1">
      <alignment wrapText="1"/>
      <protection/>
    </xf>
    <xf numFmtId="0" fontId="27" fillId="0" borderId="47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0052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0052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924800"/>
          <a:ext cx="10477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924800"/>
          <a:ext cx="10477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A2" sqref="A2:H27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60" customWidth="1"/>
    <col min="5" max="5" width="44.7109375" style="4" customWidth="1"/>
    <col min="6" max="6" width="15.8515625" style="4" bestFit="1" customWidth="1"/>
    <col min="7" max="7" width="17.28125" style="4" customWidth="1"/>
    <col min="8" max="8" width="16.7109375" style="4" customWidth="1"/>
    <col min="9" max="9" width="11.421875" style="4" customWidth="1"/>
    <col min="10" max="10" width="16.28125" style="4" bestFit="1" customWidth="1"/>
    <col min="11" max="11" width="21.7109375" style="4" bestFit="1" customWidth="1"/>
    <col min="12" max="16384" width="11.421875" style="4" customWidth="1"/>
  </cols>
  <sheetData>
    <row r="2" spans="1:8" ht="15">
      <c r="A2" s="123"/>
      <c r="B2" s="123"/>
      <c r="C2" s="123"/>
      <c r="D2" s="123"/>
      <c r="E2" s="123"/>
      <c r="F2" s="123"/>
      <c r="G2" s="123"/>
      <c r="H2" s="123"/>
    </row>
    <row r="3" spans="1:8" ht="48" customHeight="1">
      <c r="A3" s="124" t="s">
        <v>37</v>
      </c>
      <c r="B3" s="124"/>
      <c r="C3" s="124"/>
      <c r="D3" s="124"/>
      <c r="E3" s="124"/>
      <c r="F3" s="124"/>
      <c r="G3" s="124"/>
      <c r="H3" s="124"/>
    </row>
    <row r="4" spans="1:8" s="47" customFormat="1" ht="26.25" customHeight="1">
      <c r="A4" s="124" t="s">
        <v>21</v>
      </c>
      <c r="B4" s="124"/>
      <c r="C4" s="124"/>
      <c r="D4" s="124"/>
      <c r="E4" s="124"/>
      <c r="F4" s="124"/>
      <c r="G4" s="125"/>
      <c r="H4" s="125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34</v>
      </c>
      <c r="G6" s="54" t="s">
        <v>35</v>
      </c>
      <c r="H6" s="55" t="s">
        <v>36</v>
      </c>
      <c r="I6" s="56"/>
    </row>
    <row r="7" spans="1:9" ht="27.75" customHeight="1">
      <c r="A7" s="126" t="s">
        <v>23</v>
      </c>
      <c r="B7" s="127"/>
      <c r="C7" s="127"/>
      <c r="D7" s="127"/>
      <c r="E7" s="128"/>
      <c r="F7" s="70">
        <f>+F8+F9</f>
        <v>6409500</v>
      </c>
      <c r="G7" s="70">
        <f>G8+G9</f>
        <v>6409500</v>
      </c>
      <c r="H7" s="70">
        <f>+H8+H9</f>
        <v>6409500</v>
      </c>
      <c r="I7" s="68"/>
    </row>
    <row r="8" spans="1:8" ht="22.5" customHeight="1">
      <c r="A8" s="129" t="s">
        <v>0</v>
      </c>
      <c r="B8" s="130"/>
      <c r="C8" s="130"/>
      <c r="D8" s="130"/>
      <c r="E8" s="131"/>
      <c r="F8" s="73">
        <v>6409500</v>
      </c>
      <c r="G8" s="73">
        <v>6409500</v>
      </c>
      <c r="H8" s="73">
        <v>6409500</v>
      </c>
    </row>
    <row r="9" spans="1:8" ht="22.5" customHeight="1">
      <c r="A9" s="132" t="s">
        <v>25</v>
      </c>
      <c r="B9" s="131"/>
      <c r="C9" s="131"/>
      <c r="D9" s="131"/>
      <c r="E9" s="131"/>
      <c r="F9" s="73"/>
      <c r="G9" s="73"/>
      <c r="H9" s="73"/>
    </row>
    <row r="10" spans="1:8" ht="22.5" customHeight="1">
      <c r="A10" s="69" t="s">
        <v>24</v>
      </c>
      <c r="B10" s="72"/>
      <c r="C10" s="72"/>
      <c r="D10" s="72"/>
      <c r="E10" s="72"/>
      <c r="F10" s="70">
        <f>+F11+F12</f>
        <v>6409500</v>
      </c>
      <c r="G10" s="70">
        <f>+G11+G12</f>
        <v>6409500</v>
      </c>
      <c r="H10" s="70">
        <f>+H11+H12</f>
        <v>6409500</v>
      </c>
    </row>
    <row r="11" spans="1:10" ht="22.5" customHeight="1">
      <c r="A11" s="133" t="s">
        <v>1</v>
      </c>
      <c r="B11" s="130"/>
      <c r="C11" s="130"/>
      <c r="D11" s="130"/>
      <c r="E11" s="134"/>
      <c r="F11" s="73">
        <v>6409500</v>
      </c>
      <c r="G11" s="73">
        <v>6409500</v>
      </c>
      <c r="H11" s="58">
        <v>6409500</v>
      </c>
      <c r="I11" s="37"/>
      <c r="J11" s="37"/>
    </row>
    <row r="12" spans="1:10" ht="22.5" customHeight="1">
      <c r="A12" s="135" t="s">
        <v>28</v>
      </c>
      <c r="B12" s="131"/>
      <c r="C12" s="131"/>
      <c r="D12" s="131"/>
      <c r="E12" s="131"/>
      <c r="F12" s="57"/>
      <c r="G12" s="57"/>
      <c r="H12" s="58"/>
      <c r="I12" s="37"/>
      <c r="J12" s="37"/>
    </row>
    <row r="13" spans="1:10" ht="22.5" customHeight="1">
      <c r="A13" s="136" t="s">
        <v>2</v>
      </c>
      <c r="B13" s="127"/>
      <c r="C13" s="127"/>
      <c r="D13" s="127"/>
      <c r="E13" s="127"/>
      <c r="F13" s="71">
        <f>+F7-F10</f>
        <v>0</v>
      </c>
      <c r="G13" s="71">
        <f>+G7-G10</f>
        <v>0</v>
      </c>
      <c r="H13" s="71">
        <f>+H7-H10</f>
        <v>0</v>
      </c>
      <c r="J13" s="37"/>
    </row>
    <row r="14" spans="1:8" ht="25.5" customHeight="1">
      <c r="A14" s="124"/>
      <c r="B14" s="137"/>
      <c r="C14" s="137"/>
      <c r="D14" s="137"/>
      <c r="E14" s="137"/>
      <c r="F14" s="138"/>
      <c r="G14" s="138"/>
      <c r="H14" s="138"/>
    </row>
    <row r="15" spans="1:10" ht="27.75" customHeight="1">
      <c r="A15" s="50"/>
      <c r="B15" s="51"/>
      <c r="C15" s="51"/>
      <c r="D15" s="52"/>
      <c r="E15" s="53"/>
      <c r="F15" s="54" t="s">
        <v>34</v>
      </c>
      <c r="G15" s="54" t="s">
        <v>35</v>
      </c>
      <c r="H15" s="55" t="s">
        <v>36</v>
      </c>
      <c r="J15" s="37"/>
    </row>
    <row r="16" spans="1:10" ht="30.75" customHeight="1">
      <c r="A16" s="139" t="s">
        <v>29</v>
      </c>
      <c r="B16" s="140"/>
      <c r="C16" s="140"/>
      <c r="D16" s="140"/>
      <c r="E16" s="141"/>
      <c r="F16" s="74"/>
      <c r="G16" s="74"/>
      <c r="H16" s="75"/>
      <c r="J16" s="37"/>
    </row>
    <row r="17" spans="1:10" ht="34.5" customHeight="1">
      <c r="A17" s="142" t="s">
        <v>30</v>
      </c>
      <c r="B17" s="143"/>
      <c r="C17" s="143"/>
      <c r="D17" s="143"/>
      <c r="E17" s="144"/>
      <c r="F17" s="76"/>
      <c r="G17" s="76"/>
      <c r="H17" s="71"/>
      <c r="J17" s="37"/>
    </row>
    <row r="18" spans="1:10" s="42" customFormat="1" ht="25.5" customHeight="1">
      <c r="A18" s="147"/>
      <c r="B18" s="137"/>
      <c r="C18" s="137"/>
      <c r="D18" s="137"/>
      <c r="E18" s="137"/>
      <c r="F18" s="138"/>
      <c r="G18" s="138"/>
      <c r="H18" s="138"/>
      <c r="J18" s="77"/>
    </row>
    <row r="19" spans="1:11" s="42" customFormat="1" ht="27.75" customHeight="1">
      <c r="A19" s="50"/>
      <c r="B19" s="51"/>
      <c r="C19" s="51"/>
      <c r="D19" s="52"/>
      <c r="E19" s="53"/>
      <c r="F19" s="54" t="s">
        <v>34</v>
      </c>
      <c r="G19" s="54" t="s">
        <v>35</v>
      </c>
      <c r="H19" s="55" t="s">
        <v>36</v>
      </c>
      <c r="J19" s="77"/>
      <c r="K19" s="77"/>
    </row>
    <row r="20" spans="1:10" s="42" customFormat="1" ht="22.5" customHeight="1">
      <c r="A20" s="129" t="s">
        <v>3</v>
      </c>
      <c r="B20" s="130"/>
      <c r="C20" s="130"/>
      <c r="D20" s="130"/>
      <c r="E20" s="130"/>
      <c r="F20" s="57"/>
      <c r="G20" s="57"/>
      <c r="H20" s="57"/>
      <c r="J20" s="77"/>
    </row>
    <row r="21" spans="1:8" s="42" customFormat="1" ht="33.75" customHeight="1">
      <c r="A21" s="129" t="s">
        <v>4</v>
      </c>
      <c r="B21" s="130"/>
      <c r="C21" s="130"/>
      <c r="D21" s="130"/>
      <c r="E21" s="130"/>
      <c r="F21" s="57"/>
      <c r="G21" s="57"/>
      <c r="H21" s="57"/>
    </row>
    <row r="22" spans="1:11" s="42" customFormat="1" ht="22.5" customHeight="1">
      <c r="A22" s="136" t="s">
        <v>5</v>
      </c>
      <c r="B22" s="127"/>
      <c r="C22" s="127"/>
      <c r="D22" s="127"/>
      <c r="E22" s="127"/>
      <c r="F22" s="70">
        <f>F20-F21</f>
        <v>0</v>
      </c>
      <c r="G22" s="70">
        <f>G20-G21</f>
        <v>0</v>
      </c>
      <c r="H22" s="70">
        <f>H20-H21</f>
        <v>0</v>
      </c>
      <c r="J22" s="78"/>
      <c r="K22" s="77"/>
    </row>
    <row r="23" spans="1:8" s="42" customFormat="1" ht="25.5" customHeight="1">
      <c r="A23" s="147"/>
      <c r="B23" s="137"/>
      <c r="C23" s="137"/>
      <c r="D23" s="137"/>
      <c r="E23" s="137"/>
      <c r="F23" s="138"/>
      <c r="G23" s="138"/>
      <c r="H23" s="138"/>
    </row>
    <row r="24" spans="1:8" s="42" customFormat="1" ht="22.5" customHeight="1">
      <c r="A24" s="133" t="s">
        <v>6</v>
      </c>
      <c r="B24" s="130"/>
      <c r="C24" s="130"/>
      <c r="D24" s="130"/>
      <c r="E24" s="130"/>
      <c r="F24" s="57">
        <f>IF((F13+F17+F22)&lt;&gt;0,"NESLAGANJE ZBROJA",(F13+F17+F22))</f>
        <v>0</v>
      </c>
      <c r="G24" s="57">
        <f>IF((G13+G17+G22)&lt;&gt;0,"NESLAGANJE ZBROJA",(G13+G17+G22))</f>
        <v>0</v>
      </c>
      <c r="H24" s="57">
        <f>IF((H13+H17+H22)&lt;&gt;0,"NESLAGANJE ZBROJA",(H13+H17+H22))</f>
        <v>0</v>
      </c>
    </row>
    <row r="25" spans="1:5" s="42" customFormat="1" ht="18" customHeight="1">
      <c r="A25" s="59"/>
      <c r="B25" s="49"/>
      <c r="C25" s="49"/>
      <c r="D25" s="49"/>
      <c r="E25" s="49"/>
    </row>
    <row r="26" spans="1:8" ht="42" customHeight="1">
      <c r="A26" s="145" t="s">
        <v>31</v>
      </c>
      <c r="B26" s="146"/>
      <c r="C26" s="146"/>
      <c r="D26" s="146"/>
      <c r="E26" s="146"/>
      <c r="F26" s="146"/>
      <c r="G26" s="146"/>
      <c r="H26" s="146"/>
    </row>
    <row r="27" ht="12.75">
      <c r="E27" s="79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80"/>
      <c r="F33" s="39"/>
      <c r="G33" s="39"/>
      <c r="H33" s="39"/>
    </row>
    <row r="34" spans="5:8" ht="12.75">
      <c r="E34" s="80"/>
      <c r="F34" s="37"/>
      <c r="G34" s="37"/>
      <c r="H34" s="37"/>
    </row>
    <row r="35" spans="5:8" ht="12.75">
      <c r="E35" s="80"/>
      <c r="F35" s="37"/>
      <c r="G35" s="37"/>
      <c r="H35" s="37"/>
    </row>
    <row r="36" spans="5:8" ht="12.75">
      <c r="E36" s="80"/>
      <c r="F36" s="37"/>
      <c r="G36" s="37"/>
      <c r="H36" s="37"/>
    </row>
    <row r="37" spans="5:8" ht="12.75">
      <c r="E37" s="80"/>
      <c r="F37" s="37"/>
      <c r="G37" s="37"/>
      <c r="H37" s="37"/>
    </row>
    <row r="38" ht="12.75">
      <c r="E38" s="80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tabSelected="1" view="pageBreakPreview" zoomScale="120" zoomScaleSheetLayoutView="120" zoomScalePageLayoutView="0" workbookViewId="0" topLeftCell="A23">
      <selection activeCell="A32" sqref="A32:J46"/>
    </sheetView>
  </sheetViews>
  <sheetFormatPr defaultColWidth="11.421875" defaultRowHeight="12.75"/>
  <cols>
    <col min="1" max="1" width="16.00390625" style="12" customWidth="1"/>
    <col min="2" max="2" width="17.57421875" style="12" customWidth="1"/>
    <col min="3" max="3" width="17.140625" style="12" customWidth="1"/>
    <col min="4" max="4" width="13.8515625" style="12" customWidth="1"/>
    <col min="5" max="5" width="15.421875" style="43" customWidth="1"/>
    <col min="6" max="6" width="15.7109375" style="4" customWidth="1"/>
    <col min="7" max="8" width="14.28125" style="4" customWidth="1"/>
    <col min="9" max="9" width="14.00390625" style="4" customWidth="1"/>
    <col min="10" max="10" width="17.57421875" style="4" customWidth="1"/>
    <col min="11" max="11" width="7.8515625" style="4" customWidth="1"/>
    <col min="12" max="12" width="14.28125" style="4" customWidth="1"/>
    <col min="13" max="13" width="7.8515625" style="4" customWidth="1"/>
    <col min="14" max="16384" width="11.421875" style="4" customWidth="1"/>
  </cols>
  <sheetData>
    <row r="1" spans="1:10" ht="24" customHeight="1">
      <c r="A1" s="124" t="s">
        <v>7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s="2" customFormat="1" ht="13.5" thickBot="1">
      <c r="A2" s="8"/>
      <c r="J2" s="9" t="s">
        <v>8</v>
      </c>
    </row>
    <row r="3" spans="1:10" s="2" customFormat="1" ht="26.25" customHeight="1" thickBot="1">
      <c r="A3" s="64" t="s">
        <v>9</v>
      </c>
      <c r="B3" s="151" t="s">
        <v>26</v>
      </c>
      <c r="C3" s="152"/>
      <c r="D3" s="153"/>
      <c r="E3" s="153"/>
      <c r="F3" s="153"/>
      <c r="G3" s="153"/>
      <c r="H3" s="153"/>
      <c r="I3" s="153"/>
      <c r="J3" s="154"/>
    </row>
    <row r="4" spans="1:10" s="2" customFormat="1" ht="59.25" customHeight="1" thickBot="1">
      <c r="A4" s="65" t="s">
        <v>40</v>
      </c>
      <c r="B4" s="103" t="s">
        <v>41</v>
      </c>
      <c r="C4" s="100" t="s">
        <v>90</v>
      </c>
      <c r="D4" s="104" t="s">
        <v>42</v>
      </c>
      <c r="E4" s="104" t="s">
        <v>43</v>
      </c>
      <c r="F4" s="104" t="s">
        <v>91</v>
      </c>
      <c r="G4" s="104" t="s">
        <v>44</v>
      </c>
      <c r="H4" s="104" t="s">
        <v>47</v>
      </c>
      <c r="I4" s="104" t="s">
        <v>45</v>
      </c>
      <c r="J4" s="105" t="s">
        <v>46</v>
      </c>
    </row>
    <row r="5" spans="1:10" s="2" customFormat="1" ht="17.25" customHeight="1">
      <c r="A5" s="81"/>
      <c r="B5" s="82"/>
      <c r="C5" s="82"/>
      <c r="D5" s="83"/>
      <c r="E5" s="84"/>
      <c r="F5" s="85"/>
      <c r="G5" s="85"/>
      <c r="H5" s="86"/>
      <c r="I5" s="86"/>
      <c r="J5" s="87"/>
    </row>
    <row r="6" spans="1:10" s="2" customFormat="1" ht="12.75">
      <c r="A6" s="88">
        <v>6526</v>
      </c>
      <c r="B6" s="89"/>
      <c r="C6" s="89"/>
      <c r="D6" s="90"/>
      <c r="E6" s="90">
        <v>200000</v>
      </c>
      <c r="F6" s="90"/>
      <c r="G6" s="90"/>
      <c r="H6" s="91"/>
      <c r="I6" s="91"/>
      <c r="J6" s="92"/>
    </row>
    <row r="7" spans="1:10" s="2" customFormat="1" ht="12.75">
      <c r="A7" s="88">
        <v>6615</v>
      </c>
      <c r="B7" s="89"/>
      <c r="C7" s="89"/>
      <c r="D7" s="90">
        <v>5000</v>
      </c>
      <c r="E7" s="90"/>
      <c r="F7" s="90"/>
      <c r="G7" s="90"/>
      <c r="H7" s="91"/>
      <c r="I7" s="91"/>
      <c r="J7" s="92"/>
    </row>
    <row r="8" spans="1:10" s="2" customFormat="1" ht="14.25">
      <c r="A8" s="88">
        <v>6711</v>
      </c>
      <c r="B8" s="89">
        <v>374000</v>
      </c>
      <c r="C8" s="122"/>
      <c r="D8" s="90"/>
      <c r="E8" s="90"/>
      <c r="F8" s="90"/>
      <c r="G8" s="90"/>
      <c r="H8" s="91"/>
      <c r="I8" s="91">
        <v>55500</v>
      </c>
      <c r="J8" s="92"/>
    </row>
    <row r="9" spans="1:10" s="2" customFormat="1" ht="12.75">
      <c r="A9" s="99">
        <v>6381</v>
      </c>
      <c r="B9" s="102"/>
      <c r="C9" s="102"/>
      <c r="D9" s="101"/>
      <c r="E9" s="101"/>
      <c r="F9" s="90">
        <v>180000</v>
      </c>
      <c r="G9" s="90"/>
      <c r="H9" s="91"/>
      <c r="I9" s="91"/>
      <c r="J9" s="92"/>
    </row>
    <row r="10" spans="1:10" s="2" customFormat="1" ht="12.75">
      <c r="A10" s="99">
        <v>6361</v>
      </c>
      <c r="B10" s="89"/>
      <c r="C10" s="89" t="s">
        <v>92</v>
      </c>
      <c r="D10" s="90"/>
      <c r="E10" s="90"/>
      <c r="F10" s="90"/>
      <c r="G10" s="90"/>
      <c r="H10" s="91">
        <v>10000</v>
      </c>
      <c r="I10" s="91"/>
      <c r="J10" s="92"/>
    </row>
    <row r="11" spans="1:10" s="2" customFormat="1" ht="12.75">
      <c r="A11" s="99">
        <v>6341</v>
      </c>
      <c r="B11" s="89"/>
      <c r="C11" s="89"/>
      <c r="D11" s="90"/>
      <c r="E11" s="90"/>
      <c r="F11" s="90"/>
      <c r="G11" s="90"/>
      <c r="H11" s="91"/>
      <c r="I11" s="91"/>
      <c r="J11" s="92">
        <v>10000</v>
      </c>
    </row>
    <row r="12" spans="1:10" s="2" customFormat="1" ht="12.75">
      <c r="A12" s="99">
        <v>6393</v>
      </c>
      <c r="B12" s="89"/>
      <c r="C12" s="89"/>
      <c r="D12" s="90"/>
      <c r="E12" s="90"/>
      <c r="F12" s="90">
        <v>115000</v>
      </c>
      <c r="G12" s="90"/>
      <c r="H12" s="91"/>
      <c r="I12" s="91"/>
      <c r="J12" s="92"/>
    </row>
    <row r="13" spans="1:10" s="2" customFormat="1" ht="12.75">
      <c r="A13" s="99">
        <v>6631</v>
      </c>
      <c r="B13" s="89"/>
      <c r="C13" s="89"/>
      <c r="D13" s="90"/>
      <c r="E13" s="90"/>
      <c r="F13" s="90"/>
      <c r="G13" s="90">
        <v>25000</v>
      </c>
      <c r="H13" s="91"/>
      <c r="I13" s="91"/>
      <c r="J13" s="92"/>
    </row>
    <row r="14" spans="1:10" s="2" customFormat="1" ht="13.5" thickBot="1">
      <c r="A14" s="93"/>
      <c r="B14" s="94"/>
      <c r="C14" s="94"/>
      <c r="D14" s="95"/>
      <c r="E14" s="95"/>
      <c r="F14" s="95"/>
      <c r="G14" s="95"/>
      <c r="H14" s="96"/>
      <c r="I14" s="96"/>
      <c r="J14" s="97"/>
    </row>
    <row r="15" spans="1:10" s="2" customFormat="1" ht="30" customHeight="1" thickBot="1">
      <c r="A15" s="10" t="s">
        <v>11</v>
      </c>
      <c r="B15" s="98">
        <f>B8</f>
        <v>374000</v>
      </c>
      <c r="C15" s="98">
        <v>5435000</v>
      </c>
      <c r="D15" s="98">
        <f>D6+D7</f>
        <v>5000</v>
      </c>
      <c r="E15" s="98">
        <f>E6</f>
        <v>200000</v>
      </c>
      <c r="F15" s="98">
        <f>F9+F12</f>
        <v>295000</v>
      </c>
      <c r="G15" s="98">
        <f>G13</f>
        <v>25000</v>
      </c>
      <c r="H15" s="98">
        <f>H10</f>
        <v>10000</v>
      </c>
      <c r="I15" s="98">
        <f>I8</f>
        <v>55500</v>
      </c>
      <c r="J15" s="98">
        <v>10000</v>
      </c>
    </row>
    <row r="16" spans="1:10" s="2" customFormat="1" ht="28.5" customHeight="1" thickBot="1">
      <c r="A16" s="10" t="s">
        <v>27</v>
      </c>
      <c r="B16" s="148">
        <f>B15+C15+D15+E15+F15+G15+H15+I15+J15</f>
        <v>6409500</v>
      </c>
      <c r="C16" s="149"/>
      <c r="D16" s="149"/>
      <c r="E16" s="149"/>
      <c r="F16" s="149"/>
      <c r="G16" s="149"/>
      <c r="H16" s="149"/>
      <c r="I16" s="149"/>
      <c r="J16" s="150"/>
    </row>
    <row r="17" spans="1:10" ht="13.5" thickBot="1">
      <c r="A17" s="1"/>
      <c r="B17" s="1"/>
      <c r="C17" s="1"/>
      <c r="D17" s="1"/>
      <c r="E17" s="6"/>
      <c r="F17" s="11"/>
      <c r="J17" s="9"/>
    </row>
    <row r="18" spans="1:10" ht="26.25" customHeight="1" thickBot="1">
      <c r="A18" s="66" t="s">
        <v>9</v>
      </c>
      <c r="B18" s="151" t="s">
        <v>32</v>
      </c>
      <c r="C18" s="152"/>
      <c r="D18" s="153"/>
      <c r="E18" s="153"/>
      <c r="F18" s="153"/>
      <c r="G18" s="153"/>
      <c r="H18" s="153"/>
      <c r="I18" s="153"/>
      <c r="J18" s="154"/>
    </row>
    <row r="19" spans="1:10" ht="66.75" customHeight="1" thickBot="1">
      <c r="A19" s="67" t="s">
        <v>40</v>
      </c>
      <c r="B19" s="103" t="s">
        <v>41</v>
      </c>
      <c r="C19" s="100" t="s">
        <v>90</v>
      </c>
      <c r="D19" s="104" t="s">
        <v>42</v>
      </c>
      <c r="E19" s="104" t="s">
        <v>43</v>
      </c>
      <c r="F19" s="104" t="s">
        <v>91</v>
      </c>
      <c r="G19" s="104" t="s">
        <v>44</v>
      </c>
      <c r="H19" s="104" t="s">
        <v>47</v>
      </c>
      <c r="I19" s="104" t="s">
        <v>45</v>
      </c>
      <c r="J19" s="105" t="s">
        <v>46</v>
      </c>
    </row>
    <row r="20" spans="1:10" ht="12.75">
      <c r="A20" s="81"/>
      <c r="B20" s="82"/>
      <c r="C20" s="82"/>
      <c r="D20" s="83"/>
      <c r="E20" s="84"/>
      <c r="F20" s="85"/>
      <c r="G20" s="85"/>
      <c r="H20" s="86"/>
      <c r="I20" s="86"/>
      <c r="J20" s="87"/>
    </row>
    <row r="21" spans="1:10" ht="12.75">
      <c r="A21" s="88">
        <v>6526</v>
      </c>
      <c r="B21" s="89"/>
      <c r="C21" s="89"/>
      <c r="D21" s="90"/>
      <c r="E21" s="90">
        <v>200000</v>
      </c>
      <c r="F21" s="90"/>
      <c r="G21" s="90"/>
      <c r="H21" s="91"/>
      <c r="I21" s="91"/>
      <c r="J21" s="92"/>
    </row>
    <row r="22" spans="1:10" ht="12.75">
      <c r="A22" s="88">
        <v>6615</v>
      </c>
      <c r="B22" s="89"/>
      <c r="C22" s="89"/>
      <c r="D22" s="90">
        <v>5000</v>
      </c>
      <c r="E22" s="90"/>
      <c r="F22" s="90"/>
      <c r="G22" s="90"/>
      <c r="H22" s="91"/>
      <c r="I22" s="91"/>
      <c r="J22" s="92"/>
    </row>
    <row r="23" spans="1:10" ht="12.75">
      <c r="A23" s="88">
        <v>6711</v>
      </c>
      <c r="B23" s="89">
        <v>374000</v>
      </c>
      <c r="C23" s="89"/>
      <c r="D23" s="90"/>
      <c r="E23" s="90"/>
      <c r="F23" s="90"/>
      <c r="G23" s="90"/>
      <c r="H23" s="91"/>
      <c r="I23" s="91">
        <v>55500</v>
      </c>
      <c r="J23" s="92"/>
    </row>
    <row r="24" spans="1:10" ht="12.75">
      <c r="A24" s="99">
        <v>6381</v>
      </c>
      <c r="B24" s="102"/>
      <c r="C24" s="102"/>
      <c r="D24" s="101"/>
      <c r="E24" s="101"/>
      <c r="F24" s="90">
        <v>180000</v>
      </c>
      <c r="G24" s="90"/>
      <c r="H24" s="91"/>
      <c r="I24" s="91"/>
      <c r="J24" s="92"/>
    </row>
    <row r="25" spans="1:10" ht="12.75">
      <c r="A25" s="99">
        <v>6361</v>
      </c>
      <c r="B25" s="89"/>
      <c r="C25" s="89" t="s">
        <v>93</v>
      </c>
      <c r="D25" s="90"/>
      <c r="E25" s="90"/>
      <c r="F25" s="90"/>
      <c r="G25" s="90"/>
      <c r="H25" s="91">
        <v>10000</v>
      </c>
      <c r="I25" s="91"/>
      <c r="J25" s="92"/>
    </row>
    <row r="26" spans="1:10" ht="12.75">
      <c r="A26" s="99">
        <v>6341</v>
      </c>
      <c r="B26" s="89"/>
      <c r="C26" s="89"/>
      <c r="D26" s="90"/>
      <c r="E26" s="90"/>
      <c r="F26" s="90"/>
      <c r="G26" s="90"/>
      <c r="H26" s="91"/>
      <c r="I26" s="91"/>
      <c r="J26" s="92">
        <v>10000</v>
      </c>
    </row>
    <row r="27" spans="1:10" ht="12.75">
      <c r="A27" s="99">
        <v>6393</v>
      </c>
      <c r="B27" s="89"/>
      <c r="C27" s="89"/>
      <c r="D27" s="90"/>
      <c r="E27" s="90"/>
      <c r="F27" s="90">
        <v>115000</v>
      </c>
      <c r="G27" s="90"/>
      <c r="H27" s="91"/>
      <c r="I27" s="91"/>
      <c r="J27" s="92"/>
    </row>
    <row r="28" spans="1:10" ht="12.75">
      <c r="A28" s="99">
        <v>6631</v>
      </c>
      <c r="B28" s="89"/>
      <c r="C28" s="89"/>
      <c r="D28" s="90"/>
      <c r="E28" s="90"/>
      <c r="F28" s="90"/>
      <c r="G28" s="90">
        <v>25000</v>
      </c>
      <c r="H28" s="91"/>
      <c r="I28" s="91"/>
      <c r="J28" s="92"/>
    </row>
    <row r="29" spans="1:10" ht="13.5" thickBot="1">
      <c r="A29" s="93"/>
      <c r="B29" s="94"/>
      <c r="C29" s="94"/>
      <c r="D29" s="95"/>
      <c r="E29" s="95"/>
      <c r="F29" s="95"/>
      <c r="G29" s="95"/>
      <c r="H29" s="96"/>
      <c r="I29" s="96"/>
      <c r="J29" s="97"/>
    </row>
    <row r="30" spans="1:10" s="2" customFormat="1" ht="30" customHeight="1" thickBot="1">
      <c r="A30" s="10" t="s">
        <v>11</v>
      </c>
      <c r="B30" s="98">
        <f aca="true" t="shared" si="0" ref="B30:J30">SUM(B20:B29)</f>
        <v>374000</v>
      </c>
      <c r="C30" s="98">
        <v>5435000</v>
      </c>
      <c r="D30" s="98">
        <f t="shared" si="0"/>
        <v>5000</v>
      </c>
      <c r="E30" s="98">
        <f t="shared" si="0"/>
        <v>200000</v>
      </c>
      <c r="F30" s="98">
        <f t="shared" si="0"/>
        <v>295000</v>
      </c>
      <c r="G30" s="98">
        <f t="shared" si="0"/>
        <v>25000</v>
      </c>
      <c r="H30" s="98">
        <f t="shared" si="0"/>
        <v>10000</v>
      </c>
      <c r="I30" s="98">
        <f t="shared" si="0"/>
        <v>55500</v>
      </c>
      <c r="J30" s="98">
        <f t="shared" si="0"/>
        <v>10000</v>
      </c>
    </row>
    <row r="31" spans="1:10" s="2" customFormat="1" ht="28.5" customHeight="1" thickBot="1">
      <c r="A31" s="10" t="s">
        <v>33</v>
      </c>
      <c r="B31" s="148">
        <f>B30+C30+D30+E30+F30+G30+H30+I30+J30</f>
        <v>6409500</v>
      </c>
      <c r="C31" s="149"/>
      <c r="D31" s="149"/>
      <c r="E31" s="149"/>
      <c r="F31" s="149"/>
      <c r="G31" s="149"/>
      <c r="H31" s="149"/>
      <c r="I31" s="149"/>
      <c r="J31" s="150"/>
    </row>
    <row r="32" spans="5:6" ht="13.5" thickBot="1">
      <c r="E32" s="13"/>
      <c r="F32" s="14"/>
    </row>
    <row r="33" spans="1:10" ht="26.25" customHeight="1" thickBot="1">
      <c r="A33" s="66" t="s">
        <v>9</v>
      </c>
      <c r="B33" s="151" t="s">
        <v>38</v>
      </c>
      <c r="C33" s="152"/>
      <c r="D33" s="153"/>
      <c r="E33" s="153"/>
      <c r="F33" s="153"/>
      <c r="G33" s="153"/>
      <c r="H33" s="153"/>
      <c r="I33" s="153"/>
      <c r="J33" s="154"/>
    </row>
    <row r="34" spans="1:10" ht="63" customHeight="1" thickBot="1">
      <c r="A34" s="67" t="s">
        <v>40</v>
      </c>
      <c r="B34" s="103" t="s">
        <v>41</v>
      </c>
      <c r="C34" s="100" t="s">
        <v>90</v>
      </c>
      <c r="D34" s="104" t="s">
        <v>42</v>
      </c>
      <c r="E34" s="104" t="s">
        <v>43</v>
      </c>
      <c r="F34" s="104" t="s">
        <v>91</v>
      </c>
      <c r="G34" s="104" t="s">
        <v>44</v>
      </c>
      <c r="H34" s="104" t="s">
        <v>47</v>
      </c>
      <c r="I34" s="104" t="s">
        <v>45</v>
      </c>
      <c r="J34" s="105" t="s">
        <v>46</v>
      </c>
    </row>
    <row r="35" spans="1:10" ht="12.75">
      <c r="A35" s="81"/>
      <c r="B35" s="82"/>
      <c r="C35" s="82"/>
      <c r="D35" s="83"/>
      <c r="E35" s="84"/>
      <c r="F35" s="85"/>
      <c r="G35" s="85"/>
      <c r="H35" s="86"/>
      <c r="I35" s="86"/>
      <c r="J35" s="87"/>
    </row>
    <row r="36" spans="1:10" ht="12.75">
      <c r="A36" s="88">
        <v>6526</v>
      </c>
      <c r="B36" s="89"/>
      <c r="C36" s="89"/>
      <c r="D36" s="90"/>
      <c r="E36" s="90">
        <v>200000</v>
      </c>
      <c r="F36" s="90"/>
      <c r="G36" s="90"/>
      <c r="H36" s="91"/>
      <c r="I36" s="91"/>
      <c r="J36" s="92"/>
    </row>
    <row r="37" spans="1:10" ht="12.75">
      <c r="A37" s="88">
        <v>6615</v>
      </c>
      <c r="B37" s="89"/>
      <c r="C37" s="89"/>
      <c r="D37" s="90">
        <v>5000</v>
      </c>
      <c r="E37" s="90"/>
      <c r="F37" s="90"/>
      <c r="G37" s="90"/>
      <c r="H37" s="91"/>
      <c r="I37" s="91"/>
      <c r="J37" s="92"/>
    </row>
    <row r="38" spans="1:10" ht="12.75">
      <c r="A38" s="88">
        <v>6711</v>
      </c>
      <c r="B38" s="89">
        <v>374000</v>
      </c>
      <c r="C38" s="89"/>
      <c r="D38" s="90"/>
      <c r="E38" s="90"/>
      <c r="F38" s="90"/>
      <c r="G38" s="90"/>
      <c r="H38" s="91"/>
      <c r="I38" s="91">
        <v>55500</v>
      </c>
      <c r="J38" s="92"/>
    </row>
    <row r="39" spans="1:10" ht="12.75">
      <c r="A39" s="99">
        <v>6381</v>
      </c>
      <c r="B39" s="102"/>
      <c r="C39" s="102"/>
      <c r="D39" s="101"/>
      <c r="E39" s="101"/>
      <c r="F39" s="90">
        <v>180000</v>
      </c>
      <c r="G39" s="90"/>
      <c r="H39" s="91"/>
      <c r="I39" s="91"/>
      <c r="J39" s="92"/>
    </row>
    <row r="40" spans="1:10" ht="12.75">
      <c r="A40" s="99">
        <v>6361</v>
      </c>
      <c r="B40" s="89"/>
      <c r="C40" s="89" t="s">
        <v>93</v>
      </c>
      <c r="D40" s="90"/>
      <c r="E40" s="90"/>
      <c r="F40" s="90"/>
      <c r="G40" s="90"/>
      <c r="H40" s="91">
        <v>10000</v>
      </c>
      <c r="I40" s="91"/>
      <c r="J40" s="92"/>
    </row>
    <row r="41" spans="1:10" ht="12.75">
      <c r="A41" s="99">
        <v>6341</v>
      </c>
      <c r="B41" s="89"/>
      <c r="C41" s="89"/>
      <c r="D41" s="90"/>
      <c r="E41" s="90"/>
      <c r="F41" s="90"/>
      <c r="G41" s="90"/>
      <c r="H41" s="91"/>
      <c r="I41" s="91"/>
      <c r="J41" s="92">
        <v>10000</v>
      </c>
    </row>
    <row r="42" spans="1:10" ht="12.75">
      <c r="A42" s="99">
        <v>6393</v>
      </c>
      <c r="B42" s="89"/>
      <c r="C42" s="89"/>
      <c r="D42" s="90"/>
      <c r="E42" s="90"/>
      <c r="F42" s="90">
        <v>115000</v>
      </c>
      <c r="G42" s="90"/>
      <c r="H42" s="91"/>
      <c r="I42" s="91"/>
      <c r="J42" s="92"/>
    </row>
    <row r="43" spans="1:10" ht="12.75">
      <c r="A43" s="99">
        <v>6631</v>
      </c>
      <c r="B43" s="89"/>
      <c r="C43" s="89"/>
      <c r="D43" s="90"/>
      <c r="E43" s="90"/>
      <c r="F43" s="90"/>
      <c r="G43" s="90">
        <v>25000</v>
      </c>
      <c r="H43" s="91"/>
      <c r="I43" s="91"/>
      <c r="J43" s="92"/>
    </row>
    <row r="44" spans="1:10" ht="13.5" customHeight="1" thickBot="1">
      <c r="A44" s="93"/>
      <c r="B44" s="94"/>
      <c r="C44" s="94"/>
      <c r="D44" s="95"/>
      <c r="E44" s="95"/>
      <c r="F44" s="95"/>
      <c r="G44" s="95"/>
      <c r="H44" s="96"/>
      <c r="I44" s="96"/>
      <c r="J44" s="97"/>
    </row>
    <row r="45" spans="1:10" s="2" customFormat="1" ht="30" customHeight="1" thickBot="1">
      <c r="A45" s="10" t="s">
        <v>11</v>
      </c>
      <c r="B45" s="98">
        <f aca="true" t="shared" si="1" ref="B45:J45">SUM(B36:B44)</f>
        <v>374000</v>
      </c>
      <c r="C45" s="98">
        <v>5435000</v>
      </c>
      <c r="D45" s="98">
        <f t="shared" si="1"/>
        <v>5000</v>
      </c>
      <c r="E45" s="98">
        <f t="shared" si="1"/>
        <v>200000</v>
      </c>
      <c r="F45" s="98">
        <f t="shared" si="1"/>
        <v>295000</v>
      </c>
      <c r="G45" s="98">
        <f t="shared" si="1"/>
        <v>25000</v>
      </c>
      <c r="H45" s="98">
        <f t="shared" si="1"/>
        <v>10000</v>
      </c>
      <c r="I45" s="98">
        <f t="shared" si="1"/>
        <v>55500</v>
      </c>
      <c r="J45" s="98">
        <f t="shared" si="1"/>
        <v>10000</v>
      </c>
    </row>
    <row r="46" spans="1:10" s="2" customFormat="1" ht="28.5" customHeight="1" thickBot="1">
      <c r="A46" s="10" t="s">
        <v>39</v>
      </c>
      <c r="B46" s="148">
        <f>B45+C45+D45+E45+F45+G45+H45+I45+J45</f>
        <v>6409500</v>
      </c>
      <c r="C46" s="149"/>
      <c r="D46" s="149"/>
      <c r="E46" s="149"/>
      <c r="F46" s="149"/>
      <c r="G46" s="149"/>
      <c r="H46" s="149"/>
      <c r="I46" s="149"/>
      <c r="J46" s="150"/>
    </row>
    <row r="47" spans="4:6" ht="13.5" customHeight="1">
      <c r="D47" s="15"/>
      <c r="E47" s="13"/>
      <c r="F47" s="16"/>
    </row>
    <row r="48" spans="4:6" ht="13.5" customHeight="1">
      <c r="D48" s="15"/>
      <c r="E48" s="17"/>
      <c r="F48" s="18"/>
    </row>
    <row r="49" spans="5:6" ht="13.5" customHeight="1">
      <c r="E49" s="19"/>
      <c r="F49" s="20"/>
    </row>
    <row r="50" spans="5:6" ht="13.5" customHeight="1">
      <c r="E50" s="21"/>
      <c r="F50" s="22"/>
    </row>
    <row r="51" spans="5:6" ht="13.5" customHeight="1">
      <c r="E51" s="13"/>
      <c r="F51" s="14"/>
    </row>
    <row r="52" spans="4:6" ht="28.5" customHeight="1">
      <c r="D52" s="15"/>
      <c r="E52" s="13"/>
      <c r="F52" s="23"/>
    </row>
    <row r="53" spans="4:6" ht="13.5" customHeight="1">
      <c r="D53" s="15"/>
      <c r="E53" s="13"/>
      <c r="F53" s="18"/>
    </row>
    <row r="54" spans="5:6" ht="13.5" customHeight="1">
      <c r="E54" s="13"/>
      <c r="F54" s="14"/>
    </row>
    <row r="55" spans="5:6" ht="13.5" customHeight="1">
      <c r="E55" s="13"/>
      <c r="F55" s="22"/>
    </row>
    <row r="56" spans="5:6" ht="13.5" customHeight="1">
      <c r="E56" s="13"/>
      <c r="F56" s="14"/>
    </row>
    <row r="57" spans="5:6" ht="22.5" customHeight="1">
      <c r="E57" s="13"/>
      <c r="F57" s="24"/>
    </row>
    <row r="58" spans="5:6" ht="13.5" customHeight="1">
      <c r="E58" s="19"/>
      <c r="F58" s="20"/>
    </row>
    <row r="59" spans="2:6" ht="13.5" customHeight="1">
      <c r="B59" s="15"/>
      <c r="C59" s="15"/>
      <c r="E59" s="19"/>
      <c r="F59" s="25"/>
    </row>
    <row r="60" spans="4:6" ht="13.5" customHeight="1">
      <c r="D60" s="15"/>
      <c r="E60" s="19"/>
      <c r="F60" s="26"/>
    </row>
    <row r="61" spans="4:6" ht="13.5" customHeight="1">
      <c r="D61" s="15"/>
      <c r="E61" s="21"/>
      <c r="F61" s="18"/>
    </row>
    <row r="62" spans="5:6" ht="13.5" customHeight="1">
      <c r="E62" s="13"/>
      <c r="F62" s="14"/>
    </row>
    <row r="63" spans="2:6" ht="13.5" customHeight="1">
      <c r="B63" s="15"/>
      <c r="C63" s="15"/>
      <c r="E63" s="13"/>
      <c r="F63" s="16"/>
    </row>
    <row r="64" spans="4:6" ht="13.5" customHeight="1">
      <c r="D64" s="15"/>
      <c r="E64" s="13"/>
      <c r="F64" s="25"/>
    </row>
    <row r="65" spans="4:6" ht="13.5" customHeight="1">
      <c r="D65" s="15"/>
      <c r="E65" s="21"/>
      <c r="F65" s="18"/>
    </row>
    <row r="66" spans="5:6" ht="13.5" customHeight="1">
      <c r="E66" s="19"/>
      <c r="F66" s="14"/>
    </row>
    <row r="67" spans="4:6" ht="13.5" customHeight="1">
      <c r="D67" s="15"/>
      <c r="E67" s="19"/>
      <c r="F67" s="25"/>
    </row>
    <row r="68" spans="5:6" ht="22.5" customHeight="1">
      <c r="E68" s="21"/>
      <c r="F68" s="24"/>
    </row>
    <row r="69" spans="5:6" ht="13.5" customHeight="1">
      <c r="E69" s="13"/>
      <c r="F69" s="14"/>
    </row>
    <row r="70" spans="5:6" ht="13.5" customHeight="1">
      <c r="E70" s="21"/>
      <c r="F70" s="18"/>
    </row>
    <row r="71" spans="5:6" ht="13.5" customHeight="1">
      <c r="E71" s="13"/>
      <c r="F71" s="14"/>
    </row>
    <row r="72" spans="5:6" ht="13.5" customHeight="1">
      <c r="E72" s="13"/>
      <c r="F72" s="14"/>
    </row>
    <row r="73" spans="1:6" ht="13.5" customHeight="1">
      <c r="A73" s="15"/>
      <c r="E73" s="27"/>
      <c r="F73" s="25"/>
    </row>
    <row r="74" spans="2:6" ht="13.5" customHeight="1">
      <c r="B74" s="15"/>
      <c r="C74" s="15"/>
      <c r="D74" s="15"/>
      <c r="E74" s="28"/>
      <c r="F74" s="25"/>
    </row>
    <row r="75" spans="2:6" ht="13.5" customHeight="1">
      <c r="B75" s="15"/>
      <c r="C75" s="15"/>
      <c r="D75" s="15"/>
      <c r="E75" s="28"/>
      <c r="F75" s="16"/>
    </row>
    <row r="76" spans="2:6" ht="13.5" customHeight="1">
      <c r="B76" s="15"/>
      <c r="C76" s="15"/>
      <c r="D76" s="15"/>
      <c r="E76" s="21"/>
      <c r="F76" s="22"/>
    </row>
    <row r="77" spans="5:6" ht="12.75">
      <c r="E77" s="13"/>
      <c r="F77" s="14"/>
    </row>
    <row r="78" spans="2:6" ht="12.75">
      <c r="B78" s="15"/>
      <c r="C78" s="15"/>
      <c r="E78" s="13"/>
      <c r="F78" s="25"/>
    </row>
    <row r="79" spans="4:6" ht="12.75">
      <c r="D79" s="15"/>
      <c r="E79" s="13"/>
      <c r="F79" s="16"/>
    </row>
    <row r="80" spans="4:6" ht="12.75">
      <c r="D80" s="15"/>
      <c r="E80" s="21"/>
      <c r="F80" s="18"/>
    </row>
    <row r="81" spans="5:6" ht="12.75">
      <c r="E81" s="13"/>
      <c r="F81" s="14"/>
    </row>
    <row r="82" spans="5:6" ht="12.75">
      <c r="E82" s="13"/>
      <c r="F82" s="14"/>
    </row>
    <row r="83" spans="5:6" ht="12.75">
      <c r="E83" s="29"/>
      <c r="F83" s="30"/>
    </row>
    <row r="84" spans="5:6" ht="12.75">
      <c r="E84" s="13"/>
      <c r="F84" s="14"/>
    </row>
    <row r="85" spans="5:6" ht="12.75">
      <c r="E85" s="13"/>
      <c r="F85" s="14"/>
    </row>
    <row r="86" spans="5:6" ht="12.75">
      <c r="E86" s="13"/>
      <c r="F86" s="14"/>
    </row>
    <row r="87" spans="5:6" ht="12.75">
      <c r="E87" s="21"/>
      <c r="F87" s="18"/>
    </row>
    <row r="88" spans="5:6" ht="12.75">
      <c r="E88" s="13"/>
      <c r="F88" s="14"/>
    </row>
    <row r="89" spans="5:6" ht="12.75">
      <c r="E89" s="21"/>
      <c r="F89" s="18"/>
    </row>
    <row r="90" spans="5:6" ht="12.75">
      <c r="E90" s="13"/>
      <c r="F90" s="14"/>
    </row>
    <row r="91" spans="5:6" ht="12.75">
      <c r="E91" s="13"/>
      <c r="F91" s="14"/>
    </row>
    <row r="92" spans="5:6" ht="12.75">
      <c r="E92" s="13"/>
      <c r="F92" s="14"/>
    </row>
    <row r="93" spans="5:6" ht="12.75">
      <c r="E93" s="13"/>
      <c r="F93" s="14"/>
    </row>
    <row r="94" spans="1:6" ht="28.5" customHeight="1">
      <c r="A94" s="31"/>
      <c r="B94" s="31"/>
      <c r="C94" s="31"/>
      <c r="D94" s="31"/>
      <c r="E94" s="32"/>
      <c r="F94" s="33"/>
    </row>
    <row r="95" spans="4:6" ht="12.75">
      <c r="D95" s="15"/>
      <c r="E95" s="13"/>
      <c r="F95" s="16"/>
    </row>
    <row r="96" spans="5:6" ht="12.75">
      <c r="E96" s="34"/>
      <c r="F96" s="35"/>
    </row>
    <row r="97" spans="5:6" ht="12.75">
      <c r="E97" s="13"/>
      <c r="F97" s="14"/>
    </row>
    <row r="98" spans="5:6" ht="12.75">
      <c r="E98" s="29"/>
      <c r="F98" s="30"/>
    </row>
    <row r="99" spans="5:6" ht="12.75">
      <c r="E99" s="29"/>
      <c r="F99" s="30"/>
    </row>
    <row r="100" spans="5:6" ht="12.75">
      <c r="E100" s="13"/>
      <c r="F100" s="14"/>
    </row>
    <row r="101" spans="5:6" ht="12.75">
      <c r="E101" s="21"/>
      <c r="F101" s="18"/>
    </row>
    <row r="102" spans="5:6" ht="12.75">
      <c r="E102" s="13"/>
      <c r="F102" s="14"/>
    </row>
    <row r="103" spans="5:6" ht="12.75">
      <c r="E103" s="13"/>
      <c r="F103" s="14"/>
    </row>
    <row r="104" spans="5:6" ht="12.75">
      <c r="E104" s="21"/>
      <c r="F104" s="18"/>
    </row>
    <row r="105" spans="5:6" ht="12.75">
      <c r="E105" s="13"/>
      <c r="F105" s="14"/>
    </row>
    <row r="106" spans="5:6" ht="12.75">
      <c r="E106" s="29"/>
      <c r="F106" s="30"/>
    </row>
    <row r="107" spans="5:6" ht="12.75">
      <c r="E107" s="21"/>
      <c r="F107" s="35"/>
    </row>
    <row r="108" spans="5:6" ht="12.75">
      <c r="E108" s="19"/>
      <c r="F108" s="30"/>
    </row>
    <row r="109" spans="5:6" ht="12.75">
      <c r="E109" s="21"/>
      <c r="F109" s="18"/>
    </row>
    <row r="110" spans="5:6" ht="12.75">
      <c r="E110" s="13"/>
      <c r="F110" s="14"/>
    </row>
    <row r="111" spans="4:6" ht="12.75">
      <c r="D111" s="15"/>
      <c r="E111" s="13"/>
      <c r="F111" s="16"/>
    </row>
    <row r="112" spans="5:6" ht="12.75">
      <c r="E112" s="19"/>
      <c r="F112" s="18"/>
    </row>
    <row r="113" spans="5:6" ht="12.75">
      <c r="E113" s="19"/>
      <c r="F113" s="30"/>
    </row>
    <row r="114" spans="4:6" ht="12.75">
      <c r="D114" s="15"/>
      <c r="E114" s="19"/>
      <c r="F114" s="36"/>
    </row>
    <row r="115" spans="4:6" ht="12.75">
      <c r="D115" s="15"/>
      <c r="E115" s="21"/>
      <c r="F115" s="22"/>
    </row>
    <row r="116" spans="5:6" ht="12.75">
      <c r="E116" s="13"/>
      <c r="F116" s="14"/>
    </row>
    <row r="117" spans="5:6" ht="12.75">
      <c r="E117" s="34"/>
      <c r="F117" s="37"/>
    </row>
    <row r="118" spans="5:6" ht="11.25" customHeight="1">
      <c r="E118" s="29"/>
      <c r="F118" s="30"/>
    </row>
    <row r="119" spans="2:6" ht="24" customHeight="1">
      <c r="B119" s="15"/>
      <c r="C119" s="15"/>
      <c r="E119" s="29"/>
      <c r="F119" s="38"/>
    </row>
    <row r="120" spans="4:6" ht="15" customHeight="1">
      <c r="D120" s="15"/>
      <c r="E120" s="29"/>
      <c r="F120" s="38"/>
    </row>
    <row r="121" spans="5:6" ht="11.25" customHeight="1">
      <c r="E121" s="34"/>
      <c r="F121" s="35"/>
    </row>
    <row r="122" spans="5:6" ht="12.75">
      <c r="E122" s="29"/>
      <c r="F122" s="30"/>
    </row>
    <row r="123" spans="2:6" ht="13.5" customHeight="1">
      <c r="B123" s="15"/>
      <c r="C123" s="15"/>
      <c r="E123" s="29"/>
      <c r="F123" s="39"/>
    </row>
    <row r="124" spans="4:6" ht="12.75" customHeight="1">
      <c r="D124" s="15"/>
      <c r="E124" s="29"/>
      <c r="F124" s="16"/>
    </row>
    <row r="125" spans="4:6" ht="12.75" customHeight="1">
      <c r="D125" s="15"/>
      <c r="E125" s="21"/>
      <c r="F125" s="22"/>
    </row>
    <row r="126" spans="5:6" ht="12.75">
      <c r="E126" s="13"/>
      <c r="F126" s="14"/>
    </row>
    <row r="127" spans="4:6" ht="12.75">
      <c r="D127" s="15"/>
      <c r="E127" s="13"/>
      <c r="F127" s="36"/>
    </row>
    <row r="128" spans="5:6" ht="12.75">
      <c r="E128" s="34"/>
      <c r="F128" s="35"/>
    </row>
    <row r="129" spans="5:6" ht="12.75">
      <c r="E129" s="29"/>
      <c r="F129" s="30"/>
    </row>
    <row r="130" spans="5:6" ht="12.75">
      <c r="E130" s="13"/>
      <c r="F130" s="14"/>
    </row>
    <row r="131" spans="1:6" ht="19.5" customHeight="1">
      <c r="A131" s="40"/>
      <c r="B131" s="1"/>
      <c r="C131" s="1"/>
      <c r="D131" s="1"/>
      <c r="E131" s="1"/>
      <c r="F131" s="25"/>
    </row>
    <row r="132" spans="1:6" ht="15" customHeight="1">
      <c r="A132" s="15"/>
      <c r="E132" s="27"/>
      <c r="F132" s="25"/>
    </row>
    <row r="133" spans="1:6" ht="12.75">
      <c r="A133" s="15"/>
      <c r="B133" s="15"/>
      <c r="C133" s="15"/>
      <c r="E133" s="27"/>
      <c r="F133" s="16"/>
    </row>
    <row r="134" spans="4:6" ht="12.75">
      <c r="D134" s="15"/>
      <c r="E134" s="13"/>
      <c r="F134" s="25"/>
    </row>
    <row r="135" spans="5:6" ht="12.75">
      <c r="E135" s="17"/>
      <c r="F135" s="18"/>
    </row>
    <row r="136" spans="2:6" ht="12.75">
      <c r="B136" s="15"/>
      <c r="C136" s="15"/>
      <c r="E136" s="13"/>
      <c r="F136" s="16"/>
    </row>
    <row r="137" spans="4:6" ht="12.75">
      <c r="D137" s="15"/>
      <c r="E137" s="13"/>
      <c r="F137" s="16"/>
    </row>
    <row r="138" spans="5:6" ht="12.75">
      <c r="E138" s="21"/>
      <c r="F138" s="22"/>
    </row>
    <row r="139" spans="4:6" ht="22.5" customHeight="1">
      <c r="D139" s="15"/>
      <c r="E139" s="13"/>
      <c r="F139" s="23"/>
    </row>
    <row r="140" spans="5:6" ht="12.75">
      <c r="E140" s="13"/>
      <c r="F140" s="22"/>
    </row>
    <row r="141" spans="2:6" ht="12.75">
      <c r="B141" s="15"/>
      <c r="C141" s="15"/>
      <c r="E141" s="19"/>
      <c r="F141" s="25"/>
    </row>
    <row r="142" spans="4:6" ht="12.75">
      <c r="D142" s="15"/>
      <c r="E142" s="19"/>
      <c r="F142" s="26"/>
    </row>
    <row r="143" spans="5:6" ht="12.75">
      <c r="E143" s="21"/>
      <c r="F143" s="18"/>
    </row>
    <row r="144" spans="1:6" ht="13.5" customHeight="1">
      <c r="A144" s="15"/>
      <c r="E144" s="27"/>
      <c r="F144" s="25"/>
    </row>
    <row r="145" spans="2:6" ht="13.5" customHeight="1">
      <c r="B145" s="15"/>
      <c r="C145" s="15"/>
      <c r="E145" s="13"/>
      <c r="F145" s="25"/>
    </row>
    <row r="146" spans="4:6" ht="13.5" customHeight="1">
      <c r="D146" s="15"/>
      <c r="E146" s="13"/>
      <c r="F146" s="16"/>
    </row>
    <row r="147" spans="4:6" ht="12.75">
      <c r="D147" s="15"/>
      <c r="E147" s="21"/>
      <c r="F147" s="18"/>
    </row>
    <row r="148" spans="4:6" ht="12.75">
      <c r="D148" s="15"/>
      <c r="E148" s="13"/>
      <c r="F148" s="16"/>
    </row>
    <row r="149" spans="5:6" ht="12.75">
      <c r="E149" s="34"/>
      <c r="F149" s="35"/>
    </row>
    <row r="150" spans="4:6" ht="12.75">
      <c r="D150" s="15"/>
      <c r="E150" s="19"/>
      <c r="F150" s="36"/>
    </row>
    <row r="151" spans="4:6" ht="12.75">
      <c r="D151" s="15"/>
      <c r="E151" s="21"/>
      <c r="F151" s="22"/>
    </row>
    <row r="152" spans="5:6" ht="12.75">
      <c r="E152" s="34"/>
      <c r="F152" s="41"/>
    </row>
    <row r="153" spans="2:6" ht="12.75">
      <c r="B153" s="15"/>
      <c r="C153" s="15"/>
      <c r="E153" s="29"/>
      <c r="F153" s="39"/>
    </row>
    <row r="154" spans="4:6" ht="12.75">
      <c r="D154" s="15"/>
      <c r="E154" s="29"/>
      <c r="F154" s="16"/>
    </row>
    <row r="155" spans="4:6" ht="12.75">
      <c r="D155" s="15"/>
      <c r="E155" s="21"/>
      <c r="F155" s="22"/>
    </row>
    <row r="156" spans="4:6" ht="12.75">
      <c r="D156" s="15"/>
      <c r="E156" s="21"/>
      <c r="F156" s="22"/>
    </row>
    <row r="157" spans="5:6" ht="12.75">
      <c r="E157" s="13"/>
      <c r="F157" s="14"/>
    </row>
    <row r="158" spans="1:6" s="42" customFormat="1" ht="18" customHeight="1">
      <c r="A158" s="155"/>
      <c r="B158" s="156"/>
      <c r="C158" s="156"/>
      <c r="D158" s="156"/>
      <c r="E158" s="156"/>
      <c r="F158" s="156"/>
    </row>
    <row r="159" spans="1:6" ht="28.5" customHeight="1">
      <c r="A159" s="31"/>
      <c r="B159" s="31"/>
      <c r="C159" s="31"/>
      <c r="D159" s="31"/>
      <c r="E159" s="32"/>
      <c r="F159" s="33"/>
    </row>
    <row r="161" spans="1:6" ht="15.75">
      <c r="A161" s="44"/>
      <c r="B161" s="15"/>
      <c r="C161" s="15"/>
      <c r="D161" s="15"/>
      <c r="E161" s="45"/>
      <c r="F161" s="5"/>
    </row>
    <row r="162" spans="1:6" ht="12.75">
      <c r="A162" s="15"/>
      <c r="B162" s="15"/>
      <c r="C162" s="15"/>
      <c r="D162" s="15"/>
      <c r="E162" s="45"/>
      <c r="F162" s="5"/>
    </row>
    <row r="163" spans="1:6" ht="17.25" customHeight="1">
      <c r="A163" s="15"/>
      <c r="B163" s="15"/>
      <c r="C163" s="15"/>
      <c r="D163" s="15"/>
      <c r="E163" s="45"/>
      <c r="F163" s="5"/>
    </row>
    <row r="164" spans="1:6" ht="13.5" customHeight="1">
      <c r="A164" s="15"/>
      <c r="B164" s="15"/>
      <c r="C164" s="15"/>
      <c r="D164" s="15"/>
      <c r="E164" s="45"/>
      <c r="F164" s="5"/>
    </row>
    <row r="165" spans="1:6" ht="12.75">
      <c r="A165" s="15"/>
      <c r="B165" s="15"/>
      <c r="C165" s="15"/>
      <c r="D165" s="15"/>
      <c r="E165" s="45"/>
      <c r="F165" s="5"/>
    </row>
    <row r="166" spans="1:4" ht="12.75">
      <c r="A166" s="15"/>
      <c r="B166" s="15"/>
      <c r="C166" s="15"/>
      <c r="D166" s="15"/>
    </row>
    <row r="167" spans="1:6" ht="12.75">
      <c r="A167" s="15"/>
      <c r="B167" s="15"/>
      <c r="C167" s="15"/>
      <c r="D167" s="15"/>
      <c r="E167" s="45"/>
      <c r="F167" s="5"/>
    </row>
    <row r="168" spans="1:6" ht="12.75">
      <c r="A168" s="15"/>
      <c r="B168" s="15"/>
      <c r="C168" s="15"/>
      <c r="D168" s="15"/>
      <c r="E168" s="45"/>
      <c r="F168" s="46"/>
    </row>
    <row r="169" spans="1:6" ht="12.75">
      <c r="A169" s="15"/>
      <c r="B169" s="15"/>
      <c r="C169" s="15"/>
      <c r="D169" s="15"/>
      <c r="E169" s="45"/>
      <c r="F169" s="5"/>
    </row>
    <row r="170" spans="1:6" ht="22.5" customHeight="1">
      <c r="A170" s="15"/>
      <c r="B170" s="15"/>
      <c r="C170" s="15"/>
      <c r="D170" s="15"/>
      <c r="E170" s="45"/>
      <c r="F170" s="23"/>
    </row>
    <row r="171" spans="5:6" ht="22.5" customHeight="1">
      <c r="E171" s="21"/>
      <c r="F171" s="24"/>
    </row>
  </sheetData>
  <sheetProtection/>
  <mergeCells count="8">
    <mergeCell ref="A1:J1"/>
    <mergeCell ref="B16:J16"/>
    <mergeCell ref="B18:J18"/>
    <mergeCell ref="B31:J31"/>
    <mergeCell ref="B33:J33"/>
    <mergeCell ref="A158:F158"/>
    <mergeCell ref="B3:J3"/>
    <mergeCell ref="B46:J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6" max="9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"/>
  <sheetViews>
    <sheetView workbookViewId="0" topLeftCell="A10">
      <selection activeCell="F33" sqref="F33"/>
    </sheetView>
  </sheetViews>
  <sheetFormatPr defaultColWidth="11.421875" defaultRowHeight="12.75"/>
  <cols>
    <col min="1" max="1" width="12.57421875" style="62" customWidth="1"/>
    <col min="2" max="2" width="34.28125" style="63" customWidth="1"/>
    <col min="3" max="3" width="20.28125" style="3" customWidth="1"/>
    <col min="4" max="11" width="13.7109375" style="3" customWidth="1"/>
    <col min="12" max="12" width="11.421875" style="4" customWidth="1"/>
    <col min="13" max="13" width="12.57421875" style="4" customWidth="1"/>
    <col min="14" max="14" width="12.140625" style="4" customWidth="1"/>
    <col min="15" max="16384" width="11.421875" style="4" customWidth="1"/>
  </cols>
  <sheetData>
    <row r="1" spans="1:14" ht="18" customHeight="1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56.25">
      <c r="A2" s="106" t="s">
        <v>13</v>
      </c>
      <c r="B2" s="106" t="s">
        <v>14</v>
      </c>
      <c r="C2" s="107" t="s">
        <v>87</v>
      </c>
      <c r="D2" s="108" t="s">
        <v>83</v>
      </c>
      <c r="E2" s="108" t="s">
        <v>82</v>
      </c>
      <c r="F2" s="108" t="s">
        <v>10</v>
      </c>
      <c r="G2" s="108" t="s">
        <v>48</v>
      </c>
      <c r="H2" s="108" t="s">
        <v>81</v>
      </c>
      <c r="I2" s="108" t="s">
        <v>95</v>
      </c>
      <c r="J2" s="108" t="s">
        <v>49</v>
      </c>
      <c r="K2" s="108" t="s">
        <v>50</v>
      </c>
      <c r="L2" s="108" t="s">
        <v>84</v>
      </c>
      <c r="M2" s="107" t="s">
        <v>51</v>
      </c>
      <c r="N2" s="107" t="s">
        <v>88</v>
      </c>
    </row>
    <row r="3" spans="1:14" ht="12.75">
      <c r="A3" s="115"/>
      <c r="B3" s="115"/>
      <c r="C3" s="116"/>
      <c r="D3" s="110">
        <v>24</v>
      </c>
      <c r="E3" s="110">
        <v>11</v>
      </c>
      <c r="F3" s="110">
        <v>71</v>
      </c>
      <c r="G3" s="110">
        <v>445</v>
      </c>
      <c r="H3" s="110">
        <v>26</v>
      </c>
      <c r="I3" s="110">
        <v>21</v>
      </c>
      <c r="J3" s="110">
        <v>23</v>
      </c>
      <c r="K3" s="110">
        <v>31</v>
      </c>
      <c r="L3" s="110">
        <v>22</v>
      </c>
      <c r="M3" s="116"/>
      <c r="N3" s="116"/>
    </row>
    <row r="4" spans="1:14" s="5" customFormat="1" ht="12.75">
      <c r="A4" s="61"/>
      <c r="B4" s="109" t="s">
        <v>22</v>
      </c>
      <c r="C4" s="39"/>
      <c r="D4" s="110"/>
      <c r="E4" s="110"/>
      <c r="F4" s="110"/>
      <c r="G4" s="110"/>
      <c r="H4" s="110"/>
      <c r="I4" s="110"/>
      <c r="J4" s="110"/>
      <c r="K4" s="110"/>
      <c r="L4" s="110"/>
      <c r="M4" s="39"/>
      <c r="N4" s="39"/>
    </row>
    <row r="5" spans="1:14" ht="12.75">
      <c r="A5" s="61"/>
      <c r="B5" s="111" t="s">
        <v>78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5" customFormat="1" ht="12.75">
      <c r="A6" s="61"/>
      <c r="B6" s="112" t="s">
        <v>52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2.75" customHeight="1">
      <c r="A7" s="113" t="s">
        <v>53</v>
      </c>
      <c r="B7" s="112" t="s">
        <v>54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s="5" customFormat="1" ht="12.75">
      <c r="A8" s="61">
        <v>3</v>
      </c>
      <c r="B8" s="112" t="s">
        <v>55</v>
      </c>
      <c r="C8" s="39">
        <f>C9+C15+C37</f>
        <v>6409500</v>
      </c>
      <c r="D8" s="39">
        <f>D15+D38</f>
        <v>374000</v>
      </c>
      <c r="E8" s="39">
        <v>55500</v>
      </c>
      <c r="F8" s="39">
        <f>F15</f>
        <v>5000</v>
      </c>
      <c r="G8" s="39">
        <f>G15</f>
        <v>200000</v>
      </c>
      <c r="H8" s="39">
        <v>295000</v>
      </c>
      <c r="I8" s="39">
        <f>(I9+I15)</f>
        <v>5435000</v>
      </c>
      <c r="J8" s="39">
        <v>10000</v>
      </c>
      <c r="K8" s="39">
        <v>25000</v>
      </c>
      <c r="L8" s="39">
        <v>10000</v>
      </c>
      <c r="M8" s="39">
        <v>6409500</v>
      </c>
      <c r="N8" s="39">
        <v>6409500</v>
      </c>
    </row>
    <row r="9" spans="1:14" s="5" customFormat="1" ht="12.75" customHeight="1">
      <c r="A9" s="61">
        <v>31</v>
      </c>
      <c r="B9" s="112" t="s">
        <v>15</v>
      </c>
      <c r="C9" s="39">
        <f aca="true" t="shared" si="0" ref="C9:C14">E9+I9</f>
        <v>5420500</v>
      </c>
      <c r="D9" s="39">
        <f aca="true" t="shared" si="1" ref="D9:L9">SUM(D10:D14)</f>
        <v>0</v>
      </c>
      <c r="E9" s="39">
        <f>SUM(E10:E14)</f>
        <v>55500</v>
      </c>
      <c r="F9" s="39">
        <f t="shared" si="1"/>
        <v>0</v>
      </c>
      <c r="G9" s="39">
        <f t="shared" si="1"/>
        <v>0</v>
      </c>
      <c r="H9" s="39">
        <f t="shared" si="1"/>
        <v>0</v>
      </c>
      <c r="I9" s="39">
        <f t="shared" si="1"/>
        <v>5365000</v>
      </c>
      <c r="J9" s="39">
        <f t="shared" si="1"/>
        <v>0</v>
      </c>
      <c r="K9" s="39">
        <f t="shared" si="1"/>
        <v>0</v>
      </c>
      <c r="L9" s="39">
        <f t="shared" si="1"/>
        <v>0</v>
      </c>
      <c r="M9" s="39">
        <v>5420500</v>
      </c>
      <c r="N9" s="39">
        <v>5420500</v>
      </c>
    </row>
    <row r="10" spans="1:14" s="5" customFormat="1" ht="12.75">
      <c r="A10" s="60">
        <v>3111</v>
      </c>
      <c r="B10" s="7" t="s">
        <v>56</v>
      </c>
      <c r="C10" s="37">
        <f t="shared" si="0"/>
        <v>4242000</v>
      </c>
      <c r="D10" s="37"/>
      <c r="E10" s="37">
        <v>42000</v>
      </c>
      <c r="F10" s="37"/>
      <c r="G10" s="37"/>
      <c r="H10" s="37"/>
      <c r="I10" s="37">
        <v>4200000</v>
      </c>
      <c r="J10" s="37"/>
      <c r="K10" s="37"/>
      <c r="L10" s="37"/>
      <c r="M10" s="37"/>
      <c r="N10" s="37"/>
    </row>
    <row r="11" spans="1:14" s="5" customFormat="1" ht="12.75">
      <c r="A11" s="60">
        <v>3121</v>
      </c>
      <c r="B11" s="7" t="s">
        <v>16</v>
      </c>
      <c r="C11" s="37">
        <f t="shared" si="0"/>
        <v>202500</v>
      </c>
      <c r="D11" s="117"/>
      <c r="E11" s="117">
        <v>2500</v>
      </c>
      <c r="F11" s="37"/>
      <c r="G11" s="37"/>
      <c r="H11" s="37"/>
      <c r="I11" s="37">
        <v>200000</v>
      </c>
      <c r="J11" s="37"/>
      <c r="K11" s="37"/>
      <c r="L11" s="37"/>
      <c r="M11" s="37"/>
      <c r="N11" s="37"/>
    </row>
    <row r="12" spans="1:14" ht="12.75">
      <c r="A12" s="60">
        <v>3132</v>
      </c>
      <c r="B12" s="7" t="s">
        <v>57</v>
      </c>
      <c r="C12" s="37">
        <f t="shared" si="0"/>
        <v>747500</v>
      </c>
      <c r="D12" s="37"/>
      <c r="E12" s="37">
        <v>7500</v>
      </c>
      <c r="F12" s="37"/>
      <c r="G12" s="37"/>
      <c r="H12" s="37"/>
      <c r="I12" s="37">
        <v>740000</v>
      </c>
      <c r="J12" s="37"/>
      <c r="K12" s="37"/>
      <c r="L12" s="37"/>
      <c r="M12" s="37"/>
      <c r="N12" s="37"/>
    </row>
    <row r="13" spans="1:14" ht="12.75">
      <c r="A13" s="60">
        <v>3295</v>
      </c>
      <c r="B13" s="7" t="s">
        <v>94</v>
      </c>
      <c r="C13" s="37">
        <f t="shared" si="0"/>
        <v>35000</v>
      </c>
      <c r="D13" s="37"/>
      <c r="E13" s="37"/>
      <c r="F13" s="37"/>
      <c r="G13" s="37"/>
      <c r="H13" s="37"/>
      <c r="I13" s="37">
        <v>35000</v>
      </c>
      <c r="J13" s="37"/>
      <c r="K13" s="37"/>
      <c r="L13" s="37"/>
      <c r="M13" s="37"/>
      <c r="N13" s="37"/>
    </row>
    <row r="14" spans="1:14" ht="12.75">
      <c r="A14" s="60">
        <v>3212</v>
      </c>
      <c r="B14" s="7" t="s">
        <v>79</v>
      </c>
      <c r="C14" s="37">
        <f t="shared" si="0"/>
        <v>193500</v>
      </c>
      <c r="D14" s="37"/>
      <c r="E14" s="37">
        <v>3500</v>
      </c>
      <c r="F14" s="37"/>
      <c r="G14" s="37"/>
      <c r="H14" s="37"/>
      <c r="I14" s="37">
        <v>190000</v>
      </c>
      <c r="J14" s="5"/>
      <c r="K14" s="5"/>
      <c r="L14" s="39"/>
      <c r="M14" s="39"/>
      <c r="N14" s="37"/>
    </row>
    <row r="15" spans="1:14" ht="12.75">
      <c r="A15" s="61">
        <v>32</v>
      </c>
      <c r="B15" s="112" t="s">
        <v>17</v>
      </c>
      <c r="C15" s="39">
        <f>SUM(C16:C36)</f>
        <v>988000</v>
      </c>
      <c r="D15" s="39">
        <f>SUM(D16:D36)</f>
        <v>373000</v>
      </c>
      <c r="E15" s="39"/>
      <c r="F15" s="39">
        <f aca="true" t="shared" si="2" ref="F15:L15">SUM(F16:F38)</f>
        <v>5000</v>
      </c>
      <c r="G15" s="39">
        <f t="shared" si="2"/>
        <v>200000</v>
      </c>
      <c r="H15" s="39">
        <f t="shared" si="2"/>
        <v>295000</v>
      </c>
      <c r="I15" s="39">
        <f t="shared" si="2"/>
        <v>70000</v>
      </c>
      <c r="J15" s="39">
        <f t="shared" si="2"/>
        <v>10000</v>
      </c>
      <c r="K15" s="39">
        <f t="shared" si="2"/>
        <v>25000</v>
      </c>
      <c r="L15" s="39">
        <f t="shared" si="2"/>
        <v>10000</v>
      </c>
      <c r="M15" s="39">
        <v>988000</v>
      </c>
      <c r="N15" s="39">
        <v>988000</v>
      </c>
    </row>
    <row r="16" spans="1:14" s="5" customFormat="1" ht="12.75">
      <c r="A16" s="60">
        <v>3211</v>
      </c>
      <c r="B16" s="7" t="s">
        <v>58</v>
      </c>
      <c r="C16" s="37">
        <f>SUM(D16:L16)</f>
        <v>174000</v>
      </c>
      <c r="D16" s="37">
        <v>20000</v>
      </c>
      <c r="E16" s="37"/>
      <c r="F16" s="37">
        <v>1000</v>
      </c>
      <c r="G16" s="37"/>
      <c r="H16" s="37">
        <v>140000</v>
      </c>
      <c r="I16" s="37">
        <v>12000</v>
      </c>
      <c r="J16" s="37"/>
      <c r="K16" s="37"/>
      <c r="L16" s="37">
        <v>1000</v>
      </c>
      <c r="M16" s="37"/>
      <c r="N16" s="37"/>
    </row>
    <row r="17" spans="1:14" ht="12.75">
      <c r="A17" s="60">
        <v>3214</v>
      </c>
      <c r="B17" s="7" t="s">
        <v>80</v>
      </c>
      <c r="C17" s="37">
        <f aca="true" t="shared" si="3" ref="C17:C38">SUM(D17:L17)</f>
        <v>4000</v>
      </c>
      <c r="D17" s="37">
        <v>2000</v>
      </c>
      <c r="E17" s="37"/>
      <c r="F17" s="37"/>
      <c r="G17" s="37"/>
      <c r="H17" s="37"/>
      <c r="I17" s="37"/>
      <c r="J17" s="37"/>
      <c r="K17" s="37"/>
      <c r="L17" s="37">
        <v>2000</v>
      </c>
      <c r="M17" s="37"/>
      <c r="N17" s="37"/>
    </row>
    <row r="18" spans="1:14" ht="12.75">
      <c r="A18" s="60">
        <v>3213</v>
      </c>
      <c r="B18" s="7" t="s">
        <v>59</v>
      </c>
      <c r="C18" s="37">
        <f t="shared" si="3"/>
        <v>3000</v>
      </c>
      <c r="D18" s="37">
        <v>3000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2.75">
      <c r="A19" s="60">
        <v>3221</v>
      </c>
      <c r="B19" s="7" t="s">
        <v>60</v>
      </c>
      <c r="C19" s="37">
        <f t="shared" si="3"/>
        <v>63000</v>
      </c>
      <c r="D19" s="37">
        <v>42000</v>
      </c>
      <c r="E19" s="37"/>
      <c r="F19" s="37">
        <v>1000</v>
      </c>
      <c r="G19" s="37"/>
      <c r="H19" s="37">
        <v>5000</v>
      </c>
      <c r="I19" s="37">
        <v>10000</v>
      </c>
      <c r="J19" s="37"/>
      <c r="K19" s="37">
        <v>5000</v>
      </c>
      <c r="L19" s="37"/>
      <c r="M19" s="37"/>
      <c r="N19" s="37"/>
    </row>
    <row r="20" spans="1:14" s="5" customFormat="1" ht="12.75">
      <c r="A20" s="60">
        <v>3222</v>
      </c>
      <c r="B20" s="7" t="s">
        <v>89</v>
      </c>
      <c r="C20" s="37">
        <f t="shared" si="3"/>
        <v>45000</v>
      </c>
      <c r="D20" s="37"/>
      <c r="E20" s="37"/>
      <c r="F20" s="37"/>
      <c r="G20" s="37"/>
      <c r="H20" s="37">
        <v>20000</v>
      </c>
      <c r="I20" s="37">
        <v>15000</v>
      </c>
      <c r="J20" s="37"/>
      <c r="K20" s="37">
        <v>10000</v>
      </c>
      <c r="L20" s="37"/>
      <c r="M20" s="37"/>
      <c r="N20" s="37"/>
    </row>
    <row r="21" spans="1:14" ht="12.75">
      <c r="A21" s="60">
        <v>3223</v>
      </c>
      <c r="B21" s="7" t="s">
        <v>61</v>
      </c>
      <c r="C21" s="37">
        <f t="shared" si="3"/>
        <v>120000</v>
      </c>
      <c r="D21" s="37">
        <v>120000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12.75">
      <c r="A22" s="60">
        <v>3224</v>
      </c>
      <c r="B22" s="7" t="s">
        <v>62</v>
      </c>
      <c r="C22" s="37">
        <f t="shared" si="3"/>
        <v>8000</v>
      </c>
      <c r="D22" s="37">
        <v>7000</v>
      </c>
      <c r="E22" s="37"/>
      <c r="F22" s="37">
        <v>1000</v>
      </c>
      <c r="G22" s="37"/>
      <c r="H22" s="37"/>
      <c r="I22" s="37"/>
      <c r="J22" s="37"/>
      <c r="K22" s="37"/>
      <c r="L22" s="37"/>
      <c r="M22" s="37"/>
      <c r="N22" s="37"/>
    </row>
    <row r="23" spans="1:14" ht="12.75">
      <c r="A23" s="60">
        <v>3225</v>
      </c>
      <c r="B23" s="7" t="s">
        <v>63</v>
      </c>
      <c r="C23" s="37">
        <f t="shared" si="3"/>
        <v>19000</v>
      </c>
      <c r="D23" s="37">
        <v>7000</v>
      </c>
      <c r="E23" s="37"/>
      <c r="F23" s="37">
        <v>2000</v>
      </c>
      <c r="G23" s="37"/>
      <c r="H23" s="37"/>
      <c r="I23" s="37">
        <v>10000</v>
      </c>
      <c r="J23" s="37"/>
      <c r="K23" s="37"/>
      <c r="L23" s="37"/>
      <c r="M23" s="37"/>
      <c r="N23" s="37"/>
    </row>
    <row r="24" spans="1:14" ht="12.75">
      <c r="A24" s="60">
        <v>3227</v>
      </c>
      <c r="B24" s="7" t="s">
        <v>64</v>
      </c>
      <c r="C24" s="37">
        <f t="shared" si="3"/>
        <v>2000</v>
      </c>
      <c r="D24" s="37">
        <v>2000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12.75">
      <c r="A25" s="60">
        <v>3231</v>
      </c>
      <c r="B25" s="7" t="s">
        <v>65</v>
      </c>
      <c r="C25" s="37">
        <f t="shared" si="3"/>
        <v>22000</v>
      </c>
      <c r="D25" s="37">
        <v>18000</v>
      </c>
      <c r="E25" s="37"/>
      <c r="F25" s="37"/>
      <c r="G25" s="37"/>
      <c r="H25" s="37"/>
      <c r="I25" s="37"/>
      <c r="J25" s="37"/>
      <c r="K25" s="37"/>
      <c r="L25" s="37">
        <v>4000</v>
      </c>
      <c r="M25" s="37"/>
      <c r="N25" s="37"/>
    </row>
    <row r="26" spans="1:14" s="5" customFormat="1" ht="12.75">
      <c r="A26" s="60">
        <v>3232</v>
      </c>
      <c r="B26" s="7" t="s">
        <v>66</v>
      </c>
      <c r="C26" s="37">
        <v>50000</v>
      </c>
      <c r="D26" s="37">
        <v>50000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s="5" customFormat="1" ht="12.75">
      <c r="A27" s="60">
        <v>3234</v>
      </c>
      <c r="B27" s="7" t="s">
        <v>67</v>
      </c>
      <c r="C27" s="37">
        <f t="shared" si="3"/>
        <v>50000</v>
      </c>
      <c r="D27" s="37">
        <v>50000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2.75">
      <c r="A28" s="60">
        <v>3236</v>
      </c>
      <c r="B28" s="7" t="s">
        <v>68</v>
      </c>
      <c r="C28" s="37">
        <f t="shared" si="3"/>
        <v>10000</v>
      </c>
      <c r="D28" s="37">
        <v>10000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s="5" customFormat="1" ht="12.75" customHeight="1">
      <c r="A29" s="60">
        <v>3237</v>
      </c>
      <c r="B29" s="7" t="s">
        <v>69</v>
      </c>
      <c r="C29" s="37">
        <f t="shared" si="3"/>
        <v>3000</v>
      </c>
      <c r="D29" s="37">
        <v>3000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s="5" customFormat="1" ht="12.75" customHeight="1">
      <c r="A30" s="60">
        <v>3238</v>
      </c>
      <c r="B30" s="7" t="s">
        <v>70</v>
      </c>
      <c r="C30" s="37">
        <v>2000</v>
      </c>
      <c r="D30" s="117">
        <v>2000</v>
      </c>
      <c r="E30" s="117"/>
      <c r="F30" s="117"/>
      <c r="G30" s="117"/>
      <c r="H30" s="117"/>
      <c r="I30" s="117"/>
      <c r="J30" s="37"/>
      <c r="K30" s="37"/>
      <c r="L30" s="37"/>
      <c r="M30" s="37"/>
      <c r="N30" s="37"/>
    </row>
    <row r="31" spans="1:14" s="5" customFormat="1" ht="12.75" customHeight="1">
      <c r="A31" s="60">
        <v>3239</v>
      </c>
      <c r="B31" s="7" t="s">
        <v>71</v>
      </c>
      <c r="C31" s="37">
        <v>58000</v>
      </c>
      <c r="D31" s="117">
        <v>18000</v>
      </c>
      <c r="E31" s="117"/>
      <c r="F31" s="117"/>
      <c r="G31" s="117">
        <v>25000</v>
      </c>
      <c r="H31" s="117">
        <v>5000</v>
      </c>
      <c r="I31" s="117"/>
      <c r="J31" s="37"/>
      <c r="K31" s="37">
        <v>10000</v>
      </c>
      <c r="L31" s="37"/>
      <c r="M31" s="37"/>
      <c r="N31" s="37"/>
    </row>
    <row r="32" spans="1:14" s="5" customFormat="1" ht="12.75" customHeight="1">
      <c r="A32" s="60">
        <v>3241</v>
      </c>
      <c r="B32" s="7" t="s">
        <v>72</v>
      </c>
      <c r="C32" s="37">
        <f t="shared" si="3"/>
        <v>10000</v>
      </c>
      <c r="D32" s="117">
        <v>0</v>
      </c>
      <c r="E32" s="117"/>
      <c r="F32" s="117"/>
      <c r="G32" s="117"/>
      <c r="H32" s="117"/>
      <c r="I32" s="117"/>
      <c r="J32" s="37">
        <v>10000</v>
      </c>
      <c r="K32" s="37"/>
      <c r="L32" s="37"/>
      <c r="M32" s="37"/>
      <c r="N32" s="37"/>
    </row>
    <row r="33" spans="1:14" s="5" customFormat="1" ht="12.75" customHeight="1">
      <c r="A33" s="60">
        <v>3292</v>
      </c>
      <c r="B33" s="7" t="s">
        <v>73</v>
      </c>
      <c r="C33" s="37">
        <f t="shared" si="3"/>
        <v>10000</v>
      </c>
      <c r="D33" s="117">
        <v>10000</v>
      </c>
      <c r="E33" s="117"/>
      <c r="F33" s="117"/>
      <c r="G33" s="117"/>
      <c r="H33" s="117"/>
      <c r="I33" s="117"/>
      <c r="J33" s="37"/>
      <c r="K33" s="37"/>
      <c r="L33" s="37"/>
      <c r="M33" s="37"/>
      <c r="N33" s="37"/>
    </row>
    <row r="34" spans="1:14" s="5" customFormat="1" ht="12.75" customHeight="1">
      <c r="A34" s="60">
        <v>3293</v>
      </c>
      <c r="B34" s="7" t="s">
        <v>74</v>
      </c>
      <c r="C34" s="37">
        <f t="shared" si="3"/>
        <v>22000</v>
      </c>
      <c r="D34" s="117">
        <v>2000</v>
      </c>
      <c r="E34" s="117"/>
      <c r="F34" s="117"/>
      <c r="G34" s="117"/>
      <c r="H34" s="117">
        <v>10000</v>
      </c>
      <c r="I34" s="117">
        <v>10000</v>
      </c>
      <c r="J34" s="37"/>
      <c r="K34" s="37"/>
      <c r="L34" s="37"/>
      <c r="M34" s="37"/>
      <c r="N34" s="37"/>
    </row>
    <row r="35" spans="1:14" s="5" customFormat="1" ht="12.75" customHeight="1">
      <c r="A35" s="60">
        <v>3294</v>
      </c>
      <c r="B35" s="4" t="s">
        <v>75</v>
      </c>
      <c r="C35" s="37">
        <f t="shared" si="3"/>
        <v>2000</v>
      </c>
      <c r="D35" s="117">
        <v>2000</v>
      </c>
      <c r="E35" s="117"/>
      <c r="F35" s="118"/>
      <c r="G35" s="118"/>
      <c r="H35" s="118"/>
      <c r="I35" s="118"/>
      <c r="M35" s="39"/>
      <c r="N35" s="37"/>
    </row>
    <row r="36" spans="1:13" s="5" customFormat="1" ht="12.75" customHeight="1">
      <c r="A36" s="120">
        <v>3299</v>
      </c>
      <c r="B36" s="121" t="s">
        <v>76</v>
      </c>
      <c r="C36" s="37">
        <f t="shared" si="3"/>
        <v>311000</v>
      </c>
      <c r="D36" s="117">
        <v>5000</v>
      </c>
      <c r="E36" s="117"/>
      <c r="F36" s="117"/>
      <c r="G36" s="117">
        <v>175000</v>
      </c>
      <c r="H36" s="117">
        <v>115000</v>
      </c>
      <c r="I36" s="117">
        <v>13000</v>
      </c>
      <c r="J36" s="37"/>
      <c r="K36" s="37"/>
      <c r="L36" s="37">
        <v>3000</v>
      </c>
      <c r="M36" s="39"/>
    </row>
    <row r="37" spans="1:14" s="5" customFormat="1" ht="12.75" customHeight="1">
      <c r="A37" s="61">
        <v>34</v>
      </c>
      <c r="B37" s="112" t="s">
        <v>18</v>
      </c>
      <c r="C37" s="39">
        <f t="shared" si="3"/>
        <v>1000</v>
      </c>
      <c r="D37" s="119">
        <v>1000</v>
      </c>
      <c r="E37" s="119"/>
      <c r="F37" s="119"/>
      <c r="G37" s="119"/>
      <c r="H37" s="119"/>
      <c r="I37" s="119"/>
      <c r="J37" s="39"/>
      <c r="K37" s="39"/>
      <c r="L37" s="37"/>
      <c r="M37" s="39">
        <v>1000</v>
      </c>
      <c r="N37" s="39">
        <v>1000</v>
      </c>
    </row>
    <row r="38" spans="1:14" s="5" customFormat="1" ht="12.75">
      <c r="A38" s="60">
        <v>3433</v>
      </c>
      <c r="B38" s="7" t="s">
        <v>85</v>
      </c>
      <c r="C38" s="37">
        <f t="shared" si="3"/>
        <v>1000</v>
      </c>
      <c r="D38" s="37">
        <v>1000</v>
      </c>
      <c r="E38" s="37"/>
      <c r="F38" s="37"/>
      <c r="G38" s="37"/>
      <c r="H38" s="37"/>
      <c r="I38" s="37"/>
      <c r="J38" s="37"/>
      <c r="K38" s="37"/>
      <c r="L38" s="39"/>
      <c r="M38" s="39"/>
      <c r="N38" s="37"/>
    </row>
    <row r="39" spans="1:14" s="5" customFormat="1" ht="12.75">
      <c r="A39" s="60"/>
      <c r="B39" s="7"/>
      <c r="C39" s="37"/>
      <c r="D39" s="37"/>
      <c r="E39" s="37"/>
      <c r="F39" s="37"/>
      <c r="G39" s="37"/>
      <c r="H39" s="37"/>
      <c r="I39" s="37"/>
      <c r="J39" s="37"/>
      <c r="K39" s="37"/>
      <c r="L39" s="39"/>
      <c r="M39" s="39"/>
      <c r="N39" s="37"/>
    </row>
    <row r="40" spans="1:14" ht="25.5">
      <c r="A40" s="61">
        <v>4</v>
      </c>
      <c r="B40" s="112" t="s">
        <v>19</v>
      </c>
      <c r="C40" s="39">
        <v>0</v>
      </c>
      <c r="D40" s="39">
        <v>0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ht="25.5">
      <c r="A41" s="61">
        <v>42</v>
      </c>
      <c r="B41" s="112" t="s">
        <v>20</v>
      </c>
      <c r="C41" s="39">
        <v>0</v>
      </c>
      <c r="D41" s="39">
        <v>0</v>
      </c>
      <c r="E41" s="39"/>
      <c r="F41" s="39"/>
      <c r="G41" s="39"/>
      <c r="H41" s="39"/>
      <c r="I41" s="39"/>
      <c r="J41" s="39"/>
      <c r="K41" s="39"/>
      <c r="L41" s="37"/>
      <c r="M41" s="39"/>
      <c r="N41" s="39"/>
    </row>
    <row r="42" spans="1:14" ht="12.75">
      <c r="A42" s="60">
        <v>4221</v>
      </c>
      <c r="B42" s="7" t="s">
        <v>77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2.75">
      <c r="A43" s="60">
        <v>4227</v>
      </c>
      <c r="B43" s="7" t="s">
        <v>86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s="5" customFormat="1" ht="12.75">
      <c r="A44" s="60"/>
      <c r="B44" s="7"/>
      <c r="C44" s="37">
        <v>0</v>
      </c>
      <c r="D44" s="37">
        <v>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2.75">
      <c r="A45" s="61"/>
      <c r="B45" s="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3:14" ht="12.75"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37"/>
    </row>
    <row r="47" spans="1:14" ht="12.75">
      <c r="A47" s="61"/>
      <c r="B47" s="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2.75">
      <c r="A48" s="61"/>
      <c r="B48" s="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1" ht="12.75">
      <c r="A49" s="61"/>
      <c r="B49" s="7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61"/>
      <c r="B50" s="7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61"/>
      <c r="B51" s="7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61"/>
      <c r="B52" s="7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61"/>
      <c r="B53" s="7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61"/>
      <c r="B54" s="7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61"/>
      <c r="B55" s="7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61"/>
      <c r="B56" s="7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61"/>
      <c r="B57" s="7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61"/>
      <c r="B58" s="7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61"/>
      <c r="B59" s="7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61"/>
      <c r="B60" s="7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61"/>
      <c r="B61" s="7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61"/>
      <c r="B62" s="7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61"/>
      <c r="B63" s="7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61"/>
      <c r="B64" s="7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61"/>
      <c r="B65" s="7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61"/>
      <c r="B66" s="7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61"/>
      <c r="B67" s="7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61"/>
      <c r="B68" s="7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61"/>
      <c r="B69" s="7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61"/>
      <c r="B70" s="7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61"/>
      <c r="B71" s="7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61"/>
      <c r="B72" s="7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61"/>
      <c r="B73" s="7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61"/>
      <c r="B74" s="7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61"/>
      <c r="B75" s="7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61"/>
      <c r="B76" s="7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61"/>
      <c r="B77" s="7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61"/>
      <c r="B78" s="7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61"/>
      <c r="B79" s="7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61"/>
      <c r="B80" s="7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61"/>
      <c r="B81" s="7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61"/>
      <c r="B82" s="7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61"/>
      <c r="B83" s="7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61"/>
      <c r="B84" s="7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61"/>
      <c r="B85" s="7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61"/>
      <c r="B86" s="7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61"/>
      <c r="B87" s="7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61"/>
      <c r="B88" s="7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61"/>
      <c r="B89" s="7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61"/>
      <c r="B90" s="7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61"/>
      <c r="B91" s="7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61"/>
      <c r="B92" s="7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61"/>
      <c r="B93" s="7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61"/>
      <c r="B94" s="7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61"/>
      <c r="B95" s="7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61"/>
      <c r="B96" s="7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61"/>
      <c r="B97" s="7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61"/>
      <c r="B98" s="7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61"/>
      <c r="B99" s="7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61"/>
      <c r="B100" s="7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61"/>
      <c r="B101" s="7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61"/>
      <c r="B102" s="7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61"/>
      <c r="B103" s="7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61"/>
      <c r="B104" s="7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61"/>
      <c r="B105" s="7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61"/>
      <c r="B106" s="7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61"/>
      <c r="B107" s="7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61"/>
      <c r="B108" s="7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61"/>
      <c r="B109" s="7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61"/>
      <c r="B110" s="7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61"/>
      <c r="B111" s="7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61"/>
      <c r="B112" s="7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61"/>
      <c r="B113" s="7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61"/>
      <c r="B114" s="7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61"/>
      <c r="B115" s="7"/>
      <c r="C115" s="4"/>
      <c r="D115" s="4"/>
      <c r="E115" s="4"/>
      <c r="F115" s="4"/>
      <c r="G115" s="4"/>
      <c r="H115" s="4"/>
      <c r="I115" s="4"/>
      <c r="J115" s="4"/>
      <c r="K115" s="4"/>
    </row>
  </sheetData>
  <sheetProtection/>
  <mergeCells count="1">
    <mergeCell ref="A1:N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2019-09-24T13:18:15Z</cp:lastPrinted>
  <dcterms:created xsi:type="dcterms:W3CDTF">2013-09-11T11:00:21Z</dcterms:created>
  <dcterms:modified xsi:type="dcterms:W3CDTF">2019-09-24T13:18:19Z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